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tabRatio="650"/>
  </bookViews>
  <sheets>
    <sheet name="年度实施计划" sheetId="15" r:id="rId1"/>
    <sheet name="分类汇总表" sheetId="16" r:id="rId2"/>
  </sheets>
  <definedNames>
    <definedName name="_xlnm._FilterDatabase" localSheetId="0" hidden="1">年度实施计划!$A$6:$W$69</definedName>
    <definedName name="_xlnm.Print_Titles" localSheetId="0">年度实施计划!$3:$6</definedName>
    <definedName name="_xlnm.Print_Area" localSheetId="0">年度实施计划!$A$1:$W$69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<sst xmlns="http://schemas.openxmlformats.org/spreadsheetml/2006/main" count="750" uniqueCount="405">
  <si>
    <t>和田县2025年巩固拓展脱贫攻坚成果和乡村振兴有效衔接年度项目计划表</t>
  </si>
  <si>
    <r>
      <rPr>
        <sz val="11"/>
        <rFont val="宋体"/>
        <charset val="134"/>
      </rPr>
      <t>填报时间：</t>
    </r>
    <r>
      <rPr>
        <sz val="11"/>
        <rFont val="Times New Roman"/>
        <charset val="134"/>
      </rPr>
      <t>2025</t>
    </r>
    <r>
      <rPr>
        <sz val="11"/>
        <rFont val="宋体"/>
        <charset val="134"/>
      </rPr>
      <t>年</t>
    </r>
    <r>
      <rPr>
        <sz val="11"/>
        <rFont val="Times New Roman"/>
        <charset val="134"/>
      </rPr>
      <t>11</t>
    </r>
    <r>
      <rPr>
        <sz val="11"/>
        <rFont val="宋体"/>
        <charset val="134"/>
      </rPr>
      <t>月</t>
    </r>
    <r>
      <rPr>
        <sz val="11"/>
        <rFont val="Times New Roman"/>
        <charset val="134"/>
      </rPr>
      <t>26</t>
    </r>
    <r>
      <rPr>
        <sz val="11"/>
        <rFont val="宋体"/>
        <charset val="134"/>
      </rPr>
      <t>日</t>
    </r>
  </si>
  <si>
    <r>
      <rPr>
        <b/>
        <sz val="12"/>
        <rFont val="黑体"/>
        <charset val="134"/>
      </rPr>
      <t>序号</t>
    </r>
  </si>
  <si>
    <r>
      <rPr>
        <b/>
        <sz val="12"/>
        <rFont val="黑体"/>
        <charset val="134"/>
      </rPr>
      <t>项目库编号</t>
    </r>
  </si>
  <si>
    <r>
      <rPr>
        <b/>
        <sz val="12"/>
        <rFont val="黑体"/>
        <charset val="134"/>
      </rPr>
      <t>项目名称</t>
    </r>
  </si>
  <si>
    <r>
      <rPr>
        <b/>
        <sz val="12"/>
        <rFont val="黑体"/>
        <charset val="134"/>
      </rPr>
      <t>项目类别</t>
    </r>
  </si>
  <si>
    <r>
      <rPr>
        <b/>
        <sz val="12"/>
        <rFont val="黑体"/>
        <charset val="134"/>
      </rPr>
      <t>建设性质（新建、续建、改扩建）</t>
    </r>
  </si>
  <si>
    <r>
      <rPr>
        <b/>
        <sz val="12"/>
        <rFont val="黑体"/>
        <charset val="134"/>
      </rPr>
      <t>建设起至期限</t>
    </r>
  </si>
  <si>
    <r>
      <rPr>
        <b/>
        <sz val="12"/>
        <rFont val="黑体"/>
        <charset val="134"/>
      </rPr>
      <t>实施地点</t>
    </r>
  </si>
  <si>
    <r>
      <rPr>
        <b/>
        <sz val="12"/>
        <rFont val="黑体"/>
        <charset val="134"/>
      </rPr>
      <t>主要建设任务</t>
    </r>
  </si>
  <si>
    <r>
      <rPr>
        <b/>
        <sz val="12"/>
        <rFont val="黑体"/>
        <charset val="134"/>
      </rPr>
      <t>县市实施单位</t>
    </r>
  </si>
  <si>
    <r>
      <rPr>
        <b/>
        <sz val="12"/>
        <rFont val="黑体"/>
        <charset val="134"/>
      </rPr>
      <t>责任人</t>
    </r>
  </si>
  <si>
    <r>
      <rPr>
        <b/>
        <sz val="12"/>
        <rFont val="黑体"/>
        <charset val="134"/>
      </rPr>
      <t>资金来源</t>
    </r>
  </si>
  <si>
    <r>
      <rPr>
        <b/>
        <sz val="12"/>
        <rFont val="黑体"/>
        <charset val="134"/>
      </rPr>
      <t>其中</t>
    </r>
  </si>
  <si>
    <r>
      <rPr>
        <b/>
        <sz val="12"/>
        <rFont val="黑体"/>
        <charset val="134"/>
      </rPr>
      <t>绩效目标</t>
    </r>
  </si>
  <si>
    <r>
      <rPr>
        <b/>
        <sz val="12"/>
        <rFont val="黑体"/>
        <charset val="134"/>
      </rPr>
      <t>项目总投资</t>
    </r>
  </si>
  <si>
    <r>
      <rPr>
        <b/>
        <sz val="12"/>
        <rFont val="Times New Roman"/>
        <charset val="134"/>
      </rPr>
      <t>2024</t>
    </r>
    <r>
      <rPr>
        <b/>
        <sz val="12"/>
        <rFont val="黑体"/>
        <charset val="134"/>
      </rPr>
      <t>年已安排资金</t>
    </r>
  </si>
  <si>
    <r>
      <rPr>
        <b/>
        <sz val="12"/>
        <rFont val="Times New Roman"/>
        <charset val="134"/>
      </rPr>
      <t>2025</t>
    </r>
    <r>
      <rPr>
        <b/>
        <sz val="12"/>
        <rFont val="黑体"/>
        <charset val="134"/>
      </rPr>
      <t>年计划安排衔接资金情况</t>
    </r>
  </si>
  <si>
    <r>
      <rPr>
        <b/>
        <sz val="12"/>
        <rFont val="Times New Roman"/>
        <charset val="134"/>
      </rPr>
      <t>2025</t>
    </r>
    <r>
      <rPr>
        <b/>
        <sz val="12"/>
        <rFont val="黑体"/>
        <charset val="134"/>
      </rPr>
      <t>年计划安排其他政府投资</t>
    </r>
  </si>
  <si>
    <r>
      <rPr>
        <b/>
        <sz val="12"/>
        <rFont val="黑体"/>
        <charset val="134"/>
      </rPr>
      <t>企业投资</t>
    </r>
  </si>
  <si>
    <r>
      <rPr>
        <b/>
        <sz val="12"/>
        <rFont val="黑体"/>
        <charset val="134"/>
      </rPr>
      <t>小计</t>
    </r>
  </si>
  <si>
    <t>计划安排中央衔接补助资金</t>
  </si>
  <si>
    <t>计划安排自治区衔接补助资金</t>
  </si>
  <si>
    <t>计划安排地方政府债券资金</t>
  </si>
  <si>
    <t>计划安排地、县配套资金</t>
  </si>
  <si>
    <r>
      <rPr>
        <b/>
        <sz val="12"/>
        <rFont val="黑体"/>
        <charset val="134"/>
      </rPr>
      <t>截止</t>
    </r>
    <r>
      <rPr>
        <b/>
        <sz val="12"/>
        <rFont val="Times New Roman"/>
        <charset val="134"/>
      </rPr>
      <t>2024</t>
    </r>
    <r>
      <rPr>
        <b/>
        <sz val="12"/>
        <rFont val="黑体"/>
        <charset val="134"/>
      </rPr>
      <t>年年已安排资金</t>
    </r>
  </si>
  <si>
    <r>
      <rPr>
        <b/>
        <sz val="12"/>
        <rFont val="Times New Roman"/>
        <charset val="134"/>
      </rPr>
      <t>2025</t>
    </r>
    <r>
      <rPr>
        <b/>
        <sz val="12"/>
        <rFont val="黑体"/>
        <charset val="134"/>
      </rPr>
      <t>年计划安排资金</t>
    </r>
  </si>
  <si>
    <t>合计</t>
  </si>
  <si>
    <t>653221-2024-SL-023</t>
  </si>
  <si>
    <t>新疆和田地区喀拉喀什河和田县英阿瓦提乡卡热杜瓦村段防洪工程</t>
  </si>
  <si>
    <t>乡村建设类</t>
  </si>
  <si>
    <t>续建</t>
  </si>
  <si>
    <t>2024.07-2025.06</t>
  </si>
  <si>
    <t>和田县英阿瓦提乡</t>
  </si>
  <si>
    <t>建设内容：新建防洪堤3.5km，防洪标准为10年一遇洪水，设计洪峰流量为430.94m³/s。其中：2025年建设3.4公里。</t>
  </si>
  <si>
    <t>和田县水利局</t>
  </si>
  <si>
    <t>卡哈尔·阿布都瓦依提</t>
  </si>
  <si>
    <t>巩固任务资金</t>
  </si>
  <si>
    <t>本工程实施后，提高河道防洪能力，改善项目区的生态环境状况，防止项目区的水土流失的加剧，可以保护卡热杜瓦村420名村民的6000亩耕地及林地的安全。</t>
  </si>
  <si>
    <t>653221-2024-JT-018</t>
  </si>
  <si>
    <t>和田县2024年Y098乡道改造建设项目</t>
  </si>
  <si>
    <t>2024.05-2025.06</t>
  </si>
  <si>
    <t>和田县百和镇、英阿瓦提乡、英艾日克乡、色格孜库勒乡</t>
  </si>
  <si>
    <t>建设内容：改扩建17.68公里，路基宽度10米，路面9米，包括路面、路基、桥涵及防护。其中：2025年建设7.54公里。</t>
  </si>
  <si>
    <t>和田县交通运输局</t>
  </si>
  <si>
    <t>张海东</t>
  </si>
  <si>
    <t>项目建成后，可改善和田县农村路网，提高交通便利条件预计可使3241人受益，其中脱贫户（监测户）人口885人。</t>
  </si>
  <si>
    <t>653221-2024-QT-001</t>
  </si>
  <si>
    <t>和田县红柳镇2024年物资储备库建设项目</t>
  </si>
  <si>
    <t>2024.03-2025.08</t>
  </si>
  <si>
    <t>和田县红柳镇</t>
  </si>
  <si>
    <t>建设规模及建设内容：项目总建筑面积4339.69㎡，地上一层，框架结构，包括库房、冷库附属用房、室外货场及其他附属设施。其中：2025年建设920.8平方米。</t>
  </si>
  <si>
    <t>和田县红柳镇人民政府</t>
  </si>
  <si>
    <t>比拉力·萨吾尔</t>
  </si>
  <si>
    <t>项目建成后，可有效提升红柳镇物资储备能力，开辟物流渠道</t>
  </si>
  <si>
    <t>653221-2024-LY-011</t>
  </si>
  <si>
    <t>和田县群众治沙配套设施建设项目</t>
  </si>
  <si>
    <t>产业发展类</t>
  </si>
  <si>
    <t>2024.07-2025.07</t>
  </si>
  <si>
    <t>塔瓦库勒乡，阿瓦提乡，色格孜库勒乡，吾宗肖乡</t>
  </si>
  <si>
    <t>建设内容：在群众治沙区域建设新建长度80.36公里、宽度为4米的砂砾石结构道路以及为机井配套296套分布式光伏及相关附属设施。其中：2025年建设19.93公里。</t>
  </si>
  <si>
    <t>和田县林业和草原局</t>
  </si>
  <si>
    <t>阿卜力克木·萨吾尔</t>
  </si>
  <si>
    <t>通过配套道路和光伏设施，带动350户农民承包防沙治沙用地约4万亩发展肉苁蓉产业，提高农户收入。</t>
  </si>
  <si>
    <t>653221-2025-XM-001</t>
  </si>
  <si>
    <t>和田县2025年村级畜牧兽医技术服务中心提升改造项目</t>
  </si>
  <si>
    <t>改扩建</t>
  </si>
  <si>
    <t>2025.01-2025.12</t>
  </si>
  <si>
    <t>和田县各乡镇</t>
  </si>
  <si>
    <t>建设内容：提升改造13个村级畜牧兽医服务中心，实现动物检疫申报点、防疫点、诊疗点、品种改良点、疫情监测点、饲料销售点、咨询服务点“多点合一”。每个村级畜牧兽医技术服务中心业务用房改造提升，并配套棚圈、青贮窖、饲草料棚及相关设施设备和水电设施备。建设地点及数量：布扎克乡1个、拉依喀乡1个、朗如乡1个、巴格其镇1个、英阿瓦提乡1个、色格孜库勒乡1个、英艾日克乡1个、吾宗肖乡1个、塔瓦库勒乡1个、阿瓦提乡1个、百和镇1个、喀什塔什乡1个、罕艾日克镇1个。</t>
  </si>
  <si>
    <t>和田县各乡镇人民政府</t>
  </si>
  <si>
    <t>各乡镇乡镇长</t>
  </si>
  <si>
    <t>建成后可实现动物检疫申报点、防疫点、诊疗点、品种改良点、疫情监测点、饲料器械销售点、咨询服务点“多点合一”，恢复和填补动物诊疗、牛羊人工配种等工作空白，能繁牛羊母畜将增加4万头只以上，将大幅度提高农户养殖积极性。</t>
  </si>
  <si>
    <t>653221-2025-CY-001</t>
  </si>
  <si>
    <t>和田县产业发展以奖代补项目</t>
  </si>
  <si>
    <t>新建</t>
  </si>
  <si>
    <t>建设内容：对全县的脱贫户（含监测户）特别是万元以下户发展种植业、畜牧业、林果业、庭院经济、创业就业进行到户补助。
其中：种植业主要包括小麦、玉米等粮食作物单产提升、耕地质量保护和提升及关键技术应用。畜牧业主要包括牛、羊等母畜入户，青贮窖建设、养殖圈舍改造、饲草料、社会化服务补助等。林果业主要包括核桃、桃、葡萄等林果业品种优化、疏密改造、整形修剪、病虫害防治等补助。庭院经济主要包括在庭院内发展无花果、樱桃、苹果、杏、葡萄、桃、石榴、杏李、新梅等林果及种植蔬菜进行补助。创业就业主要包括自主创业（固定经营场所20平方米）、自主创业（非固定场所包括餐车、零售点等移动摊位等）。</t>
  </si>
  <si>
    <t>通过实施产业以奖代补，支持到户产业发展，引导和鼓励奖补对象积极发展特色产业，提高帮扶产业覆盖率和精准度，激发脱贫群众内生发展动力，不断缩小收入差距、发展差距，切实增强各族群众的获得感和幸福感。预计受益户数32439户。</t>
  </si>
  <si>
    <t>653221-2025-JR-001</t>
  </si>
  <si>
    <t>和田县两免小额贷款贴息资金项目</t>
  </si>
  <si>
    <t>建设内容：针对全县18000余户脱贫户（监测户）两免小额贷款贴息。</t>
  </si>
  <si>
    <t>和田县农业农村局</t>
  </si>
  <si>
    <t>庄元强</t>
  </si>
  <si>
    <t>解决脱贫户（监测户）小额贷款利息，使脱贫户（监测户）18000余户更好的利用小额贷款发展产业。</t>
  </si>
  <si>
    <t>653221-2025-LY-001</t>
  </si>
  <si>
    <t>和田县群众治沙配套设施建设项目（二期）</t>
  </si>
  <si>
    <t>阿和公路西侧、塔瓦库勒乡</t>
  </si>
  <si>
    <t>建设内容：对位于阿和公路西侧的群众治沙区域进行基础配套设施建设，计划建设宽度4.5米的田间道路19条，总长28.3公里，新装20kWp分布式光伏94套、配备200kWh储能电柜94套,新建双边丝围栏实施390套（一期项目光伏新增围栏296套，二期项目光伏配套围栏94套）。</t>
  </si>
  <si>
    <t>通过配套道路和光伏设施，带动100户农民承包防沙治沙用地约1.4万亩发展肉苁蓉产业，提高农户收入。</t>
  </si>
  <si>
    <t>653221-2025-CY-002</t>
  </si>
  <si>
    <t>和田县塔瓦库勒乡色素辣椒育苗基地建设项目</t>
  </si>
  <si>
    <t>2025.03-2025.10</t>
  </si>
  <si>
    <t>和田县塔瓦库勒乡巴克墩村</t>
  </si>
  <si>
    <t>建设内容：新建色素辣椒育苗大棚50座，总建筑面积69719平方米;其中单座大棚建筑面积1394.38平方米，占地面积1394.38平方米，长170.15米，宽8.2米，地上1层，钢架结构，基础为螺旋地桩基础，建筑高度3.65米，配套水电暖等附属设施。产权归村集体所有。</t>
  </si>
  <si>
    <t>和田县塔瓦库勒乡人民政府</t>
  </si>
  <si>
    <t>依明托合提·吐尔孙托合提</t>
  </si>
  <si>
    <t>少数民族发展任务资金</t>
  </si>
  <si>
    <t>项目建成后，项目建成后，可以育苗50*8000=40万盘红素辣椒苗，按照每盘1元的利润计算，每年可以直接产生收益40万元，非育苗期间，大棚可作为温室蔬菜种植场所，每座大棚可以为农户增加生产经营性收入1500元左右。总计可以增加年村集体收益租金17万元，农户生产经营性收入7.5万元，工资性收入20万元。</t>
  </si>
  <si>
    <t>653221-2025-CY-003</t>
  </si>
  <si>
    <t>和田县园艺场保鲜库建设项目</t>
  </si>
  <si>
    <t>和田县园艺场</t>
  </si>
  <si>
    <t>建设内容：新建果蔬保鲜库一座，建筑面积为300平方米，地上1层，建筑高度5m，门式钢架，独立基础，及配套附属设施，安装制冷设备机组5套。</t>
  </si>
  <si>
    <t>国有农场资金</t>
  </si>
  <si>
    <t>通过错峰销售进一步带动园艺场果蔬种植效益，同时带动5名脱贫群众参与日常维护工作获取劳务工资（每年每月1000元），增加经济收入。</t>
  </si>
  <si>
    <t>653221-2025-CY-004</t>
  </si>
  <si>
    <t>和田县色格孜库勒乡保鲜库建设项目</t>
  </si>
  <si>
    <t>和田县色格孜库勒乡库木巴格村</t>
  </si>
  <si>
    <t>建设内容：投资390万元在色格孜库勒乡库木巴格村新建占地845.51平方米的保鲜库，地上一层，钢结构；200KVA变压器一个；200mm厚C25素混凝土地面硬化2500.00㎡；15P制冷机组10套及相关配套附属设施。</t>
  </si>
  <si>
    <t>和田县色格孜库勒乡人民政府</t>
  </si>
  <si>
    <t>阿布来提·阿布拉</t>
  </si>
  <si>
    <t>色格孜库勒乡政府依托现有项目规划和红枣产业优势引进落地企业计划投资500万搭构建设完善红枣加工厂房及配套设备（已签订投资框架协议）。项目建成后有利于逐步促进和田县色格孜库勒乡红枣产业集群化，形成健康的红枣产业发展链条。企业通过租赁使用，租金主要用于壮大集体经济，同时带动周边农户就近就地就业，脱贫群众通过参与劳动或日常维护工作获取劳务工资，增加经济收入。</t>
  </si>
  <si>
    <t>653221-2025-CY-005</t>
  </si>
  <si>
    <t>和田县布扎克乡思源保鲜库建设项目</t>
  </si>
  <si>
    <t>和田县布扎克乡思源产业园</t>
  </si>
  <si>
    <t>建设内容：总建筑面积为2400.6平米，其中：新建1#—4#保鲜库，4座，每座占地面积600.15平方米，总建筑面积为600.15平米，地上1层，钢结构，柱下独立基础；混凝土硬化面积为8490.47平方米，室外消防管网长度285.82m，室外电缆网2010.0米，照明设备19个，630kva箱式变压器一台。</t>
  </si>
  <si>
    <t>和田县布扎克乡人民政府</t>
  </si>
  <si>
    <t>阿布力米提·热合曼</t>
  </si>
  <si>
    <t>可带动就业30人，月工资不低于1800元/月。促使园区获取效益的同时，带动脱贫群众参与日常维护工作获取劳务工资，增加经济收入。</t>
  </si>
  <si>
    <t>653221-2025-CY-006</t>
  </si>
  <si>
    <t>和田县巴格其镇少数民族特色产业提升项目</t>
  </si>
  <si>
    <t>和田县巴格其镇故城村</t>
  </si>
  <si>
    <t>建设内容：本次新建手工艺工坊560平方米，地上二层，采用框架结构，一层面积445平方米，二层面积115平方米。对原有的315平方米的手工艺纺进行提升加工改造，场地硬化，主要新建消防水池250m³及室外附属设施等。</t>
  </si>
  <si>
    <t>和田县巴格其镇人民政府</t>
  </si>
  <si>
    <t>乃比江·多来提</t>
  </si>
  <si>
    <t>项目建成后可带动20人就地就业，月工资平均3000元。同时村委会将厂房进行出租收取租金，壮大村集体经济。</t>
  </si>
  <si>
    <t>653221-2025-CY-007</t>
  </si>
  <si>
    <t>和田县布扎克乡思源新建厂房项目</t>
  </si>
  <si>
    <t>建设内容：总建筑面积5972.34平米，其中：新建1#厂房，占地面积2777.21平方米，总建筑面积为2986.17平米，地上一层，局部两层，钢结构，柱下独立基础。新建1#厂房，占地面积2777.21平方米，总建筑面积为2986.17平米，地上一层，局部两层，钢结构，柱下独立基础。配套消防、排水、变压器等附属配套设施设备。</t>
  </si>
  <si>
    <t>可带动就业100人，月工资不低于1800元/月。促使园区获取效益的同时，带动脱贫群众参与日常维护工作获取劳务工资，增加经济收入。</t>
  </si>
  <si>
    <t>653221-2025-CY-014</t>
  </si>
  <si>
    <t>和田县塔瓦库勒乡色素辣椒育苗配套项目</t>
  </si>
  <si>
    <t>建设内容：采购辣椒育苗需要的保温被4930条，采购辣椒育苗需要的棚膜 1500公斤。
货物采购标准:棉被:3m*10m编织布+3T泡沫+500克丝绵+500克无纺布。棚膜:PO膜、10丝，7.5米*90米，重量65公斤。</t>
  </si>
  <si>
    <t>项目的实施，在原有扶贫资产上进行更新，可以保障塔瓦库勒乡1.8万亩的辣椒苗顺利育成，增长辖区4000余户种植户的生产经营性收入。同时育苗工作可以带动辖区150人的季节性就近就业，工资2000元/月。预计增加租金收益2万元/年</t>
  </si>
  <si>
    <t>653221-2025-SL-005</t>
  </si>
  <si>
    <t>和田县抗旱（灌溉）机电井粮食安全保障维修养护项目</t>
  </si>
  <si>
    <t>2025.03-2025.08</t>
  </si>
  <si>
    <t>建设内容：对140眼抗旱井进行维修养护并配套附属设备，抗旱井设计井深80～120m，井径377mm、井孔直径700～750mm。更换水泵、启动箱、变压器，配套高低压线路等，更换10KV高压线路、五合一电表箱、泵管，并对部分抗旱井进行洗井。</t>
  </si>
  <si>
    <t>提升抗旱机电井供水能力。</t>
  </si>
  <si>
    <t>653221-2025-JT-007</t>
  </si>
  <si>
    <t>和田县2024年灾后道路重建项目</t>
  </si>
  <si>
    <t>2025.04-2025.12</t>
  </si>
  <si>
    <t>和田县朗如乡</t>
  </si>
  <si>
    <t>建设内容：维修改造道路85公里，包含路基、路面、桥涵及防护。</t>
  </si>
  <si>
    <t>项目建成后，可保障喀什塔什乡、朗如乡山区居民正常出入，提高交通便利条件预计可使1821人受益，其中脱贫户（监测户）人口346人。</t>
  </si>
  <si>
    <t>653221-2025-JY-004</t>
  </si>
  <si>
    <t>和田县2025年“雨露计划”补助项目</t>
  </si>
  <si>
    <t>巩固拓展脱贫攻坚成果类</t>
  </si>
  <si>
    <t>建设内容：对全县符合“雨露计划”的8600名脱贫户（监测户）学生进行补助，每人补助3000元/年。</t>
  </si>
  <si>
    <t>和田县教育局</t>
  </si>
  <si>
    <t>佟永峰</t>
  </si>
  <si>
    <t>项目实施后受益8600人，其中脱贫户（监测户）8600人。</t>
  </si>
  <si>
    <t>653221-2025-SL-019</t>
  </si>
  <si>
    <t>和田地区和田县乡村建设农村饮水安全提升项目</t>
  </si>
  <si>
    <t>2025.05-2025.11</t>
  </si>
  <si>
    <t>和田县拉依喀乡</t>
  </si>
  <si>
    <t>建设内容：建设内容包括引水渠道、沉沙池和调节池等。新建引水暗渠0.756km，设计流量3.0m3/s，钢筋混凝土矩形渠道；新建定期水力冲洗式沉沙池一座，引水流量1.29m3/s，冲洗流量1.71m3/s，双室结构，池长120m，池宽45.4m，单室净宽22.7m，池深2～5m，总容积为1.92万m3；新建调节池一座，单厢结构，调节池总池长145m，总池宽80m，池深6.0m，总容积为6.96万m3；配套信息化建设、存泥池及附属设备设施。</t>
  </si>
  <si>
    <t>提升汛期南片区水厂水处理能力，降低运行成本费用，健全农村供水长效运行管理体制机制，提升拉依喀乡、布扎克乡、巴格其镇、罕艾日克镇、英阿瓦提乡、色格孜库勒乡6乡镇供水保障能力。改善和田县农村7.07万户31.42万居民的生活、生产用水，保障农村供水工程长久稳定运行，不断提升农村群众的获得感、幸福感、安全感。</t>
  </si>
  <si>
    <t>653221-2025-JY-001</t>
  </si>
  <si>
    <t>和田县2025年巩固拓展脱贫攻坚成果同乡村振兴有效衔接公益性岗位项目</t>
  </si>
  <si>
    <t>就业类</t>
  </si>
  <si>
    <t>建设内容：项目总投资5418万元，开发2580个公益性岗位，安置2580名监测帮扶对象（包括脱贫户）就业，每人补贴1750元/月，参加乡村保洁、门卫保安、保育员、乡村协管员等公共事务。</t>
  </si>
  <si>
    <t>和田县人社局</t>
  </si>
  <si>
    <t>何建国</t>
  </si>
  <si>
    <t>开发2580个公益性岗位，安置2580监测帮扶对象就业。</t>
  </si>
  <si>
    <t>653221-2025-JY-002</t>
  </si>
  <si>
    <t>和田县2025年转移就业一次性交通补助项目</t>
  </si>
  <si>
    <t>建设内容：对有组织、自发到区内其他地州、疆外其他省份稳定就业在3个月以上的脱贫人口（监测对象）进行一次性交通补助。对转移到疆内其他地州稳定就业3个月以上得给予一次性补助1000元/人，转移到疆外省（市）稳定就业3个月以上得给予一次性补助2000元/人。对县内跨县(含兵团第十四师)务工人员，利用县级配套资金给予补助，有票据人员据实报销，无票据人员按出发地到外出务工目的地的火车硬卧票价格报销每人往返路费不超过200元的标准给予补助。</t>
  </si>
  <si>
    <t>项目的实施，脱贫人口（监测对象）进行一次性交通补助。</t>
  </si>
  <si>
    <t>653221-2025-JY-003</t>
  </si>
  <si>
    <t>和田县2025年农村道路日常养护补助项目</t>
  </si>
  <si>
    <t>建设内容：公路养护人员1000名，每人每月补助1000元。</t>
  </si>
  <si>
    <t>解决1000名道路养护人员稳定就业。</t>
  </si>
  <si>
    <t>653221-2025-QT-002</t>
  </si>
  <si>
    <t>和田县2025年低氟边销茶入户项目</t>
  </si>
  <si>
    <t>其他类</t>
  </si>
  <si>
    <t>建设内容：向全县“监测户”（脱贫不稳定户、突发严重困难户、边缘易致贫户）等困难群众，按照每一户不低于80元的标准，将合格的低氟边销茶发放到户（3块）</t>
  </si>
  <si>
    <t>和田县统战部</t>
  </si>
  <si>
    <t>阿伊别克•玉素甫</t>
  </si>
  <si>
    <t>该项目实施后，为进一步引导各族群众形成健康科学的饮茶习惯，增强各族群众健康饮茶消费观念和防病意识，改善生活水平，增加农户的幸福感。</t>
  </si>
  <si>
    <t>653221-2025-SL-022</t>
  </si>
  <si>
    <t>和田县布扎克乡2025年中央财政以工代赈农村渠道建设项目</t>
  </si>
  <si>
    <t>和田县布扎克乡各村</t>
  </si>
  <si>
    <t>建设内容：和田县布扎克乡渠道防渗5公里，流量为0.1-0.5m³/s，配套相应渠系建筑物。</t>
  </si>
  <si>
    <t>以工代赈任务资金</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</si>
  <si>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60人，预计发放劳务报酬115万元。</t>
  </si>
  <si>
    <t>653221-2025-JT-010</t>
  </si>
  <si>
    <t>和田县英阿瓦提乡2025年中央财政以工代赈农村道路建设项目</t>
  </si>
  <si>
    <t>和田县英阿瓦提乡各村</t>
  </si>
  <si>
    <t>建设内容：新建农村道路6公里，水泥混凝土路面，含路面、路基、桥涵、防护及交通安全设施等。</t>
  </si>
  <si>
    <t>和田县英阿瓦提乡人民政府</t>
  </si>
  <si>
    <t>图尔夏提·奥斯曼</t>
  </si>
  <si>
    <t>通过项目建设，预计带动当地农村群众务工总人数80人，预计发放劳务报酬115万元。</t>
  </si>
  <si>
    <t>653221-2025-SL-023</t>
  </si>
  <si>
    <t>和田县色格孜库勒乡2025年中央财政以工代赈斗渠建设项目（一期）</t>
  </si>
  <si>
    <t>和田县色格孜库勒乡托万罕艾日克村</t>
  </si>
  <si>
    <t>建设内容：和田县色格孜库勒乡托万罕艾日克村渠道防渗4公里，流量0.9m³，配套相应渠系建筑物。</t>
  </si>
  <si>
    <t>该项目建成后，有效改善农田水利条件，直接增加该村灌溉辐射面积预计达到2000余亩，使项目地区域内的灌溉总面积增加25%以上，进而提高土地的产出能力，促进农作物增产增收。通过优化斗渠的设计和建设，减少水资源在输送过程中的浪费，使区域内的水资源利用率提高至90%以上。预计带动当地农村群众务工总人数60人，预计发放劳务报酬103万元。</t>
  </si>
  <si>
    <t>653221-2025-SL-024</t>
  </si>
  <si>
    <t>和田县罕艾日克镇阿格玛克村2025年渠道建设中央财政以工代赈项目</t>
  </si>
  <si>
    <t>和田县罕艾日克镇阿格玛克村</t>
  </si>
  <si>
    <t>建设内容：和田县罕艾日克镇阿格玛克村渠道防渗3.5公里，设计流量为0.1-0.3m³/s，配套相应渠系建筑物。</t>
  </si>
  <si>
    <t>和田县罕艾日克镇人民政府</t>
  </si>
  <si>
    <t>麦提艾则孜·胡杜尤木拜尔迪</t>
  </si>
  <si>
    <t>项目建成后，可有效提高渠系水利用系数，增加灌溉水量，提高灌区的农业用水保证率，满足灌区现状及节水改建逐步实施后的灌溉用水需求，使灌区内的农作物达到稳产、增产的目的，促进灌区的社会经济发展。预计带动当地农村群众务工总人数30人，预计发放劳务报酬76.25万元。</t>
  </si>
  <si>
    <t>653221-2025-JT-011</t>
  </si>
  <si>
    <t>和田地区和田县朗如乡2025年农村道路建设中央财政以工代赈项目</t>
  </si>
  <si>
    <t>和田县朗如乡各村</t>
  </si>
  <si>
    <t>建设内容：改造农村道路5公里，水泥路面，含路面、路基、桥涵及防护等。</t>
  </si>
  <si>
    <t>和田县朗如乡人民政府</t>
  </si>
  <si>
    <t>阿力木江·热杰普</t>
  </si>
  <si>
    <t>项目建成后，极大程度地改善乡村道路基础设施环境，方便群众出行，提高群众的生活水平，增加群众幸福感，预计预计吸纳当地低收入群众务工人数80人，增加收入106万元。</t>
  </si>
  <si>
    <t>653221-2025-JT-012</t>
  </si>
  <si>
    <t>和田县拉依喀乡2025年中央财政以工代赈农村老旧路改造项目</t>
  </si>
  <si>
    <t>和田县拉依喀乡各村</t>
  </si>
  <si>
    <t>建设内容：改造农村老旧道路5公里，水泥路面，含路面、路基、桥涵及防护等。</t>
  </si>
  <si>
    <t>和田县拉依喀乡人民政府</t>
  </si>
  <si>
    <t>吐送江·麦提库尔班</t>
  </si>
  <si>
    <t>项目建成后，将显著提升交通网络的运行效率，有效缩短居民出行时间，降低物流成本，为经济发展注入强劲动力。预计预计吸纳当地低收入群众务工人数90人，增加收入106万元。</t>
  </si>
  <si>
    <t>和田县2025年农村道路沥青面层修复养护工程项目</t>
  </si>
  <si>
    <t>2025.4-2025.10</t>
  </si>
  <si>
    <t>建设内容：修复养护91062平方米（含53km生命安全防护工程），完善交通安全设施等。</t>
  </si>
  <si>
    <t>项目建成后，可改善和田县农村路网，提高交通便利条件。</t>
  </si>
  <si>
    <t>和田县自然灾害防治道路建设项目</t>
  </si>
  <si>
    <t>2024.10-2025.04</t>
  </si>
  <si>
    <t>和田县喀什塔什乡</t>
  </si>
  <si>
    <t>建设内容：维修道路81公里，修复22处水毁病害，按照四级公路标准建设，设内容包括路面、路基水毁修复，破损桥涵构造物修复，破损挡墙防护修复，新建涵洞、路基防护等。</t>
  </si>
  <si>
    <t>项目建成后，可保障喀什塔什乡居民正常出入，提高交通便利条件预计可使364人受益，其中脱贫户（监测户）人口162人。</t>
  </si>
  <si>
    <t>653221-2025-CY-015</t>
  </si>
  <si>
    <t>和田县布扎克乡种兔养殖设备更新项目</t>
  </si>
  <si>
    <t>平安村种兔养殖基地</t>
  </si>
  <si>
    <t>建设内容：更换布扎克乡种兔养殖基地96栋兔舍的降温环控水帘、粪尿系统的传送带和托带梁、将养殖设备更换为欧式兔笼。</t>
  </si>
  <si>
    <t>项目建成后，企业能够重焕生机，步入高质量发展的快车道，能够扩大业务规模，吸引更多农户就业</t>
  </si>
  <si>
    <t>653221-2025-LY-003</t>
  </si>
  <si>
    <t>和田县2025年林果病虫害综合防治项目</t>
  </si>
  <si>
    <t>朗如乡、布扎克乡、拉依喀乡、巴格其镇、罕艾日克镇镇、百和镇、英阿瓦提乡</t>
  </si>
  <si>
    <t xml:space="preserve">
建设内容：病虫害防治预防面积17万亩，其中：朗如乡1万亩、布扎克乡2.6万亩、拉依喀乡3万亩、巴格其镇5.5万亩、罕艾日克镇3.5万亩、百和镇0.1万亩、英阿瓦提乡1.3万亩，购买石硫合剂1360吨。
</t>
  </si>
  <si>
    <t>“预防为主，综合防治”的原则， 以经济安全、有效地控制腐烂病病菌及大球蚧的越冬若虫，确保核桃产业健康发展。</t>
  </si>
  <si>
    <t>653221-2025-NY-003</t>
  </si>
  <si>
    <t>和田县色格孜库勒乡土地碎片化治理项目</t>
  </si>
  <si>
    <t>其格力克村、托万罕艾日克村、艾兰木布隆村。</t>
  </si>
  <si>
    <t>建设内容：对和田县色格孜库勒乡3个村430亩碎片化土地进行优化整合。每亩补助800元。</t>
  </si>
  <si>
    <t>打破土地细碎局限，整合形成大片农田，便于大型农业机械作业，降低生产成本，提高农业生产效率与规模效益。通过改善土地碎片化现状，吸引农业企业、专业大户等参与流转，提高土地流转率和流转价格增加村集体收入。减少不合理开垦和过度利用，保护农田生态系统的完整性和稳定性，降低水土流失、土地沙化等生态风险。</t>
  </si>
  <si>
    <t>653221-2025-RJ-014</t>
  </si>
  <si>
    <t>和田县百和镇旅游示范村创建项目</t>
  </si>
  <si>
    <t>和田县百和镇托万罕艾日克村、古再勒村、阔克其村、英买来村</t>
  </si>
  <si>
    <t>建设内容：对和田县百和镇4个村417户脱贫户、监测对象庭院经济提升改造。</t>
  </si>
  <si>
    <t>和田县百和镇人民政府</t>
  </si>
  <si>
    <t>祖力皮喀尔·穆合拜提</t>
  </si>
  <si>
    <t>项目建成后有效提升改造居民庭院经济发展，提升居民幸福感，提高全村精神文明生活。</t>
  </si>
  <si>
    <t>653221-2025-RJ-012</t>
  </si>
  <si>
    <t>和田县百和镇示范村公共照明建设项目</t>
  </si>
  <si>
    <t>建设内容：采购公共照明设备332个及配套相关附属设施，其中：托万罕艾日克村100个、古再勒村160个、阔克其村12个、英买来村60个，计划投资60万元。</t>
  </si>
  <si>
    <t>通过实施该项目改善村容村貌，方便群众出行，健全农村基础设施建设，预计使四个村741户3535人受益，其中脱贫户（监测户）420户人口2055人。</t>
  </si>
  <si>
    <t>653221-2025-PS-001</t>
  </si>
  <si>
    <t>和田县百和镇示范村排水管网建设项目</t>
  </si>
  <si>
    <t>和田县百和镇阔克其村、英买来村</t>
  </si>
  <si>
    <t>建设内容：建设26.66公里管径DN80-DN300、De110排水管网及配套相关附属设施，其中：阔克其村9.36公里、英买来村17.3公里。</t>
  </si>
  <si>
    <t>通过实施该项目提升农户生活水平，解决农户排水困难的问题，健全农村基础设施建设，预计使两个村327户1538人受益，其中脱贫户（监测户）166户人口798人。</t>
  </si>
  <si>
    <t>653221-2025-RJ-013</t>
  </si>
  <si>
    <t>和田县巴格其镇旅游示范村创建项目</t>
  </si>
  <si>
    <t>2025.03-2025.11</t>
  </si>
  <si>
    <t>巴格其镇阿热居瓦村、依特帕克村</t>
  </si>
  <si>
    <t>建设内容：对和田县巴格其镇2个村41户脱贫户庭院经济提升改造。
发展巴格其镇特色旅游，引导各族群众感知中华传统文化及特色文化，以村为单位，整村推进，基于中华传统文化和特色文化，对依特帕克村脱贫户（监测户）29户，、阿热居瓦村脱贫户（监测户）12户、共计41户，计划投资55.9元，按照改造标准从高到低分为A、B、C三档。补助标准为A档15000元、B档13000元、C档10000元。</t>
  </si>
  <si>
    <t>项目建成后，可有效改善59户、237人（监测对象）的人居环境，助力乡村振兴，持续增强广大农民群众幸福感、获得感，助力实现全面建成小康社会。</t>
  </si>
  <si>
    <t>653221-2025-RJ-011</t>
  </si>
  <si>
    <t>和田县巴格其镇示范村公共照明建设项目</t>
  </si>
  <si>
    <t>建设内容：采购公共照明设备800盏及配套相关附属设施，其中：依特帕克村500盏、阿热居瓦村300盏，计划投资200万元。</t>
  </si>
  <si>
    <t>对包括59户237人的群体进行特色发展，同时配套相关附属设施。这不仅将改善村容村貌，方便农民出行，进一步健全农村基础设施建设，还能提升各族群众对中华传统文化及特色文化的感知，带动农户增收，促进整村的发展进步，实现良好的经济和社会效益。</t>
  </si>
  <si>
    <t>653221-2025-JT-016</t>
  </si>
  <si>
    <t>和田县2025年自治区乡村振兴示范村村庄规划编制项目</t>
  </si>
  <si>
    <t>2025.02-2025.11</t>
  </si>
  <si>
    <t>和田县百和镇古再勒村、英买来村、阔勒其村；巴格其镇依特帕克村、阿热居瓦村</t>
  </si>
  <si>
    <t>建设内容：编制百和镇古再勒村、英买来村、阔勒其村；巴格其镇依特帕克村、阿热居瓦村等五个村村庄规划，推动农业农村的全面发展，确保农民生活水平的提升和乡村社会的稳定繁荣。</t>
  </si>
  <si>
    <t>和田县自然资源局</t>
  </si>
  <si>
    <t>齐米军</t>
  </si>
  <si>
    <t xml:space="preserve">项目实施后，百和镇托万罕艾日克村、古再勒村、英买来村、阔勒其村；巴格其镇依特帕克村、阿热居瓦村等六个村，实现特色农业产业增加值年增长5%，每个村庄培育至少1个农产品品牌，人均产业增收5%；生活垃圾无害化处理率达100%，生活污水处理率达100%；每个村移风易俗满意度达到100%；每个村人均可支配收入年增长10%，低收入人口监测帮扶覆盖率100%。
</t>
  </si>
  <si>
    <t>653221-2025-NY-004</t>
  </si>
  <si>
    <t>和田县大棚生产设施条件改善项目</t>
  </si>
  <si>
    <t>2025.02-2025.10</t>
  </si>
  <si>
    <t>和田县百和镇</t>
  </si>
  <si>
    <t xml:space="preserve">建设内容：维修大棚164座：其中：164座大棚更换棉被，164座更换卷帘器，164座更换棚膜，94座更换彩钢板、110座维修水电、110座更换棚架。                                                                   </t>
  </si>
  <si>
    <t>以设施种植业提质增效为目标，聚焦我县设施种植业生产优势生产区域，重点开展老旧日光温室维修改造，改善新型农业经营主体生产设施条件，提高现代设施农业产能和发展质量效益，维修改造164座大棚。</t>
  </si>
  <si>
    <t>653221-2025-JT-009</t>
  </si>
  <si>
    <t>和田县农村道路改造建设项目</t>
  </si>
  <si>
    <t>2025.04-2025.11</t>
  </si>
  <si>
    <t>建设内容：改建道路60公里，路基宽8-6.5米，路面宽7.5-6米，包括路面、路基、桥涵及防护</t>
  </si>
  <si>
    <t>项目建成后，可改善和田县农村路网，提高交通便利条件预计可使3864人受益，其中脱贫户（监测户）人口966人。</t>
  </si>
  <si>
    <t>653221-2025-SL-034</t>
  </si>
  <si>
    <t>和田县2025年11个乡镇渠道维修项目</t>
  </si>
  <si>
    <t>2025.01-2025.11</t>
  </si>
  <si>
    <t>阿瓦提乡、塔瓦库勒乡、吾宗肖乡、拉依喀乡、巴格其镇、布扎克乡、罕艾日克镇、英阿瓦提乡、色格孜库勒乡、朗如乡、英艾日克乡</t>
  </si>
  <si>
    <t>主要建设内容为:维修修复对33条干支渠60处,1座桥，1个消力池，一座闸口，其中维修修复巴格其镇7条干支渠，15处;维修修复布扎克乡2条干支渠，7 处;维修修复拉侬喀乡1条干支渠，2处;维修修复吾宗肖乡4条干渠，4处:维修修复塔瓦库勒乡3条干渠,6 处:维修修复罕艾日克镇5条干支渠，5处，一座桥;维修修复英阿瓦提乡1条干渠，5 处:维修修复色格孜库勒乡!条干渠，5处，一座消力池:维修修复英艾日克乡1条干渠,1处;维修修复阿瓦提乡4条干支渠，6处，一座闸口;维修修复朗如乡4条支渠，4处，重建渠道长度2300米。</t>
  </si>
  <si>
    <t>通过维修渠道，完善水利工程运行管理设施，减少水资源的损失浪费，提高灌区内渠系水的利用系数，达到节约用水的目的；优化水资源配置，缓解项目区水资源紧缺的矛盾；改善灌区生产条件，生态条件，调整产业结构，加快灌区经济发展，实现农业增产、农民增收，促进灌区人口、资源和社会的协调发展。</t>
  </si>
  <si>
    <t>653221-2025-cy-027</t>
  </si>
  <si>
    <t>红柳镇创业示范点项目</t>
  </si>
  <si>
    <t>红柳镇</t>
  </si>
  <si>
    <t>建设内容：建设2200㎡的钢结构创业小市场，包括顶盖、钢结构等设施以及通风、排水、电气等配套设施。</t>
  </si>
  <si>
    <t>该项目建成后，进一步完善了村级产业发展，也为红柳镇村村民提供创业增收点，实现增加村集体收入，推动乡村振兴有效衔接任务不断得到巩固。</t>
  </si>
  <si>
    <t>653221-2025-SL-037</t>
  </si>
  <si>
    <t>和田县红柳镇以工代赈防洪建设项目（一期）</t>
  </si>
  <si>
    <t>建设内容：对喀拉喀什河流经镇区段河道进行防洪加固，新建防洪堤坝200m，坝底设砼阻滑墙，迎水面为砼面板，坝顶铺设碎石路。</t>
  </si>
  <si>
    <t>项目建成后，提高河道防洪能力，疏导洪水，改善项目区的生态环境状况，防止河道淘刷、侵蚀，防止项目区的水土流失的加剧。增加群众幸福感，预计预计吸纳当地低收入群众务工人数50人，增加收入102万元。</t>
  </si>
  <si>
    <t>653221-2025-SL-038</t>
  </si>
  <si>
    <t>和田县红柳镇以工代赈防洪建设项目（二期）</t>
  </si>
  <si>
    <t>653221-2025-CY-019</t>
  </si>
  <si>
    <t>和田县布扎克乡便民服务安装充电桩设备项目</t>
  </si>
  <si>
    <t>2025.04-2025.10</t>
  </si>
  <si>
    <t>布扎克乡思源产业园</t>
  </si>
  <si>
    <t>建设内容：在思源产业园内安装10个充电桩，5个变压器及相关配套设备。</t>
  </si>
  <si>
    <t>项目建成后，极大提高了出行的便利性，相较于传统的充电方式更具安全性，每年能收益5万元，用于增加村集体经济收入。</t>
  </si>
  <si>
    <t>653221-2025-CY-024</t>
  </si>
  <si>
    <t>和田县百和镇便民服务充电桩安装项目</t>
  </si>
  <si>
    <t>2025.03.-2025.10</t>
  </si>
  <si>
    <t>和田县百和镇稻香村</t>
  </si>
  <si>
    <t>建设内容：在稻香村安装8台充电桩，其中3台直流充电桩120KW，5台交流充电桩7KW，柱变400KVA，及配套相关设施设备。</t>
  </si>
  <si>
    <t>项目建成后，提高便民服务能力，增加群众幸福感，增加村集体经济收入。</t>
  </si>
  <si>
    <t>653221-2025-CY-021</t>
  </si>
  <si>
    <t>和田县英艾日克乡水产养殖配套建设项目</t>
  </si>
  <si>
    <t>和田县英艾日克乡</t>
  </si>
  <si>
    <t>建设内容：养殖大棚12000㎡，每平方150元，小计180万；增氧机设备15kv变频罗茨风机16台，每台1.5万元，小计24万元。地源热泵供热器150P，2台，每台16万元，小计32万元。饲料投喂无人机，4台，每台20万元，小计80万元。变压器500KW的三台，一台15万，小计45万。清淤机器人2台每台16万，合计32万。</t>
  </si>
  <si>
    <t>和田县英艾日克乡人民政府</t>
  </si>
  <si>
    <t>阿不力克木·亚力坤</t>
  </si>
  <si>
    <t>建成后资产归所在村村委会所有，年租金收益15万元。可直接就地就近带动就业12人，每月工资3500元，间接就业10人。</t>
  </si>
  <si>
    <t>653221-2025-CY-022</t>
  </si>
  <si>
    <t>和田县英艾日克乡壮大村集体经济鱼塘建设及附属配套项目</t>
  </si>
  <si>
    <t>建设内容：开挖依米西力克村集体鱼塘380亩，小计330万元。采购500kv变压器及配套，小计23万元。配套附属设施用房，吊装房5间，每间25平方，小计15万元。</t>
  </si>
  <si>
    <t>建成后资产归村委会所有，每亩鱼塘年租金可达400元-500元，年收益15.2万元-19万元。可直接就地就近带动就业15人，每月工资3000元。</t>
  </si>
  <si>
    <t>653221-2025-LY-004</t>
  </si>
  <si>
    <t>和田县群众治沙配套设施建设项目（三期）</t>
  </si>
  <si>
    <t>建设内容：对和田县群众治沙区域分布式光伏配套296套200kWh的储能设备及相关配套设施设备。</t>
  </si>
  <si>
    <t>项目的实施，完善了和田县群众治沙区域296套光伏储能设备，提升了夜间灌溉能力，可有效增加群众收入。</t>
  </si>
  <si>
    <t>653221-2025-CY-026</t>
  </si>
  <si>
    <t>和田县英艾日克乡鱼菜共生温室阳光棚项目</t>
  </si>
  <si>
    <t>2025.3-2025.12</t>
  </si>
  <si>
    <t>英艾日克乡恰木古鲁克村</t>
  </si>
  <si>
    <t>建设内容：建设阳光大棚8500平方，配套部分电力设施。</t>
  </si>
  <si>
    <t>建成后资产归村集体所有，年租金收益约35万元。可直接就地就近带动就业25人，每月工资3500元，间接就业15人。</t>
  </si>
  <si>
    <t>653221-2025-LY-005</t>
  </si>
  <si>
    <t>和田县沙产业基础设施配套项目</t>
  </si>
  <si>
    <t>2025.6-2025.12</t>
  </si>
  <si>
    <t>阿和公路西侧</t>
  </si>
  <si>
    <t>建设内容：新建36.46公里砂石路（宽度4.5米，厚30厘米），分布式光伏160套，储能设施160套，光伏围栏160套，光伏清洗系统550套，及相关附属设施。</t>
  </si>
  <si>
    <t>通过配套道路和光伏设施，带动农民承包防沙治沙用地发展肉苁蓉产业，提高农户收入。</t>
  </si>
  <si>
    <t>653221-2025-QT-003</t>
  </si>
  <si>
    <t>和田县2025年易地搬迁地方政府债券贴息补助项目</t>
  </si>
  <si>
    <t>和田县</t>
  </si>
  <si>
    <t>建设内容：对易地搬迁地方政府债券进行贴息补助。</t>
  </si>
  <si>
    <t>和田县财政局</t>
  </si>
  <si>
    <t>柏煜</t>
  </si>
  <si>
    <t>缓解地方财政压力，避免因债务影响民生发展投入。</t>
  </si>
  <si>
    <t>653221-2025-XM-008</t>
  </si>
  <si>
    <t>和田县朗如乡米提孜村畜牧养殖生产赋能蓄电池采购项目</t>
  </si>
  <si>
    <t>和田县朗如乡米提孜村</t>
  </si>
  <si>
    <t>建设内容：为米提孜村山区192户群众采购192组养殖生产赋能蓄电池，包含蓄电池、智能离网逆变器购置费用、运输费用以及安装调试费。</t>
  </si>
  <si>
    <t>蓄电池的配备将有效解决米提孜村山区群众用电不稳定的问题，农牧民养殖设备可正常运转，生产效率将显著提升，增强村民的幸福感和获得感，促进农村社会和谐稳定。</t>
  </si>
  <si>
    <t>653221-2025-XM-009</t>
  </si>
  <si>
    <t>和田县朗如乡普夏村山区村畜牧养殖健康保障服务中心建设项目</t>
  </si>
  <si>
    <t>建设内容：在普夏村山区建设畜牧养殖健康保障服务中心一座，建设面积为67.67平米，建设内容包括房屋主体施工，地上一层，砖混结构，并配套给排水等设施，确保服务中心具备基本的使用条件，能够为村民提供基本的畜牧养殖健康保障服务。</t>
  </si>
  <si>
    <t>畜牧养殖健康保障服务中心建成后，将极大改善普夏村山区牲畜的医疗条件，实现牲畜疾病就近诊疗，有效降低牲畜患病率和牲畜死亡率，保障农牧民畜牧产业稳定发展。</t>
  </si>
  <si>
    <t>653221-2025-JT-003</t>
  </si>
  <si>
    <t>和田县2025年农村公路建设项目</t>
  </si>
  <si>
    <t>建设内容：新改建道路50公里，包含土路新建及老旧路改造，四级公路，包括路面、路基、桥涵及防护。</t>
  </si>
  <si>
    <t>项目建成后，可改善和田县农村路网，提高交通便利条件预计可使3421人受益，其中脱贫户（监测户）人口561人。</t>
  </si>
  <si>
    <t>653221-2025-JT-017</t>
  </si>
  <si>
    <t>和田县2025年农村公路建设项目（二期）</t>
  </si>
  <si>
    <t>项目建成后，可改善和田县农村路网，提高交通便利条件预计可使1711人受益，其中脱贫户（监测户）人口280人。</t>
  </si>
  <si>
    <t>653221-2025-CY-029</t>
  </si>
  <si>
    <t>和田县英阿瓦提乡2025年服装产业发展设备采购项目</t>
  </si>
  <si>
    <t>英阿瓦提乡艾吉克村</t>
  </si>
  <si>
    <t>建设内容：为艾吉克村扶贫车间采购并安装织布机38台，用于发展服装产业。</t>
  </si>
  <si>
    <t>县级配套资金</t>
  </si>
  <si>
    <t>能促进当地经济发展，同时使包括38户脱贫户群众直接或间接受益，提升他们的生活质量。</t>
  </si>
  <si>
    <t>653221-2025-CY-031</t>
  </si>
  <si>
    <t>和田县罕艾日克镇乡村振兴创业基地建设项目(一期)</t>
  </si>
  <si>
    <t>2025.07-2025.12</t>
  </si>
  <si>
    <t>和田县罕艾日克镇</t>
  </si>
  <si>
    <t>建设内容：新建创业基地两栋，总建筑面积3556平方米。其中，新建1#楼建筑面积1520平方米，新建2#楼建筑面积2036平方米，均为框架结构，地上两层并配套包含室外给排水管网、消防管网及供配电管网、变压器等附属设施</t>
  </si>
  <si>
    <t>项目的建设，可增加村级集体收入，为村庄的发展提供资金支持。带动相关产业发展，促进村民就业增收。 提升村庄的商业氛围，促进经济繁荣。</t>
  </si>
  <si>
    <t>653221-2025-CY-030</t>
  </si>
  <si>
    <t>和田县园艺场小型农产品交易市场基础设施建设项目</t>
  </si>
  <si>
    <t>新建地面硬化面积750㎡及200㎡果蔬分选棚建设。</t>
  </si>
  <si>
    <t>该项目通过配套完善园艺场基础设施建设，将推动项目区农村生产生活条件和发展环境明显改善。能促进当地经济发展</t>
  </si>
  <si>
    <t>653221-2025-JT-021</t>
  </si>
  <si>
    <t>和田县G580至牛头山农村道路建设项目</t>
  </si>
  <si>
    <t>2025.5-2026.5</t>
  </si>
  <si>
    <t>路线全长公里，其中:新建道路7.434公里，包含路线、路基、路面、桥涵及交通安全设施等;改建道路1.726公里，包含路线路基、路面、桥涵及交通安全设施等;修补老路病害并增设交通安全设施5.289公里。生兴次会及</t>
  </si>
  <si>
    <t>项目建成后，可改善和田县农村路网，提高交通便利条件预计可使13421人受益，其中脱贫户（监测户）人口5618人。</t>
  </si>
  <si>
    <t>653221-2025-JT-004</t>
  </si>
  <si>
    <t>和田县县乡道提升改造建设项目（三期）</t>
  </si>
  <si>
    <t>建设内容：改建道路50公里，路基宽8米，路面宽7.5米，包括路面、路基、桥涵及防护</t>
  </si>
  <si>
    <t>项目建成后，可改善和田县农村路网，提高交通便利条件预计可使4521人受益，其中脱贫户（监测户）人口986人。</t>
  </si>
  <si>
    <t>2025年到位资金安排项目分类统计表</t>
  </si>
  <si>
    <t>截止时间：2025年11月</t>
  </si>
  <si>
    <t xml:space="preserve">单位：个、万元 </t>
  </si>
  <si>
    <t>县市</t>
  </si>
  <si>
    <t>项目个数</t>
  </si>
  <si>
    <t>资金规模（万元）</t>
  </si>
  <si>
    <t>项目类别</t>
  </si>
  <si>
    <t>续建项目个数</t>
  </si>
  <si>
    <t>续建资金规模</t>
  </si>
  <si>
    <t>产业发展类项目个数</t>
  </si>
  <si>
    <t>资金</t>
  </si>
  <si>
    <t>占比</t>
  </si>
  <si>
    <t>就业类项目个数</t>
  </si>
  <si>
    <t>易地搬迁后扶类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</si>
</sst>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41">
    <font>
      <sz val="11"/>
      <color theme="1"/>
      <name val="宋体"/>
      <charset val="134"/>
      <scheme val="minor"/>
    </font>
    <font>
      <sz val="11"/>
      <name val="方正小标宋简体"/>
      <charset val="134"/>
    </font>
    <font>
      <sz val="12"/>
      <name val="宋体"/>
      <charset val="134"/>
    </font>
    <font>
      <b/>
      <sz val="12"/>
      <name val="黑体"/>
      <charset val="134"/>
    </font>
    <font>
      <sz val="10"/>
      <color theme="1"/>
      <name val="方正公文楷体"/>
      <charset val="134"/>
    </font>
    <font>
      <sz val="26"/>
      <name val="方正小标宋简体"/>
      <charset val="134"/>
    </font>
    <font>
      <sz val="10"/>
      <name val="方正公文楷体"/>
      <charset val="134"/>
    </font>
    <font>
      <sz val="16"/>
      <name val="黑体"/>
      <charset val="134"/>
    </font>
    <font>
      <sz val="11"/>
      <name val="Times New Roman"/>
      <charset val="134"/>
    </font>
    <font>
      <sz val="12"/>
      <name val="Times New Roman"/>
      <charset val="134"/>
    </font>
    <font>
      <b/>
      <sz val="12"/>
      <name val="Times New Roman"/>
      <charset val="134"/>
    </font>
    <font>
      <b/>
      <sz val="14"/>
      <name val="Times New Roman"/>
      <charset val="134"/>
    </font>
    <font>
      <b/>
      <sz val="14"/>
      <name val="宋体"/>
      <charset val="134"/>
    </font>
    <font>
      <sz val="24"/>
      <name val="方正小标宋简体"/>
      <charset val="134"/>
    </font>
    <font>
      <sz val="24"/>
      <name val="Times New Roman"/>
      <charset val="134"/>
    </font>
    <font>
      <b/>
      <sz val="14"/>
      <name val="方正公文楷体"/>
      <charset val="134"/>
    </font>
    <font>
      <sz val="14"/>
      <name val="宋体"/>
      <charset val="0"/>
    </font>
    <font>
      <sz val="14"/>
      <name val="宋体"/>
      <charset val="134"/>
    </font>
    <font>
      <sz val="14"/>
      <color theme="1"/>
      <name val="宋体"/>
      <charset val="134"/>
    </font>
    <font>
      <b/>
      <sz val="16"/>
      <name val="Times New Roman"/>
      <charset val="134"/>
    </font>
    <font>
      <sz val="16"/>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6" borderId="11" applyNumberFormat="0" applyAlignment="0" applyProtection="0">
      <alignment vertical="center"/>
    </xf>
    <xf numFmtId="0" fontId="31" fillId="7" borderId="12" applyNumberFormat="0" applyAlignment="0" applyProtection="0">
      <alignment vertical="center"/>
    </xf>
    <xf numFmtId="0" fontId="32" fillId="7" borderId="11" applyNumberFormat="0" applyAlignment="0" applyProtection="0">
      <alignment vertical="center"/>
    </xf>
    <xf numFmtId="0" fontId="33" fillId="8"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74">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ont="1" applyFill="1" applyBorder="1" applyAlignment="1"/>
    <xf numFmtId="176" fontId="0" fillId="0" borderId="0" xfId="0" applyNumberFormat="1" applyFont="1" applyFill="1" applyBorder="1" applyAlignment="1"/>
    <xf numFmtId="0" fontId="0" fillId="0" borderId="0" xfId="0" applyFont="1" applyFill="1" applyBorder="1" applyAlignment="1">
      <alignment horizontal="center"/>
    </xf>
    <xf numFmtId="176" fontId="0" fillId="0" borderId="0" xfId="0" applyNumberFormat="1" applyFont="1" applyFill="1" applyBorder="1" applyAlignment="1">
      <alignment horizontal="center"/>
    </xf>
    <xf numFmtId="10" fontId="0" fillId="0" borderId="0" xfId="0" applyNumberFormat="1" applyFont="1" applyFill="1" applyBorder="1" applyAlignment="1">
      <alignment horizontal="center"/>
    </xf>
    <xf numFmtId="0" fontId="5" fillId="0" borderId="0" xfId="0" applyFont="1" applyFill="1" applyBorder="1" applyAlignment="1">
      <alignment horizontal="center" vertical="center" wrapText="1"/>
    </xf>
    <xf numFmtId="176" fontId="5"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176" fontId="2" fillId="0" borderId="0" xfId="0" applyNumberFormat="1" applyFont="1" applyFill="1" applyBorder="1" applyAlignment="1">
      <alignment horizontal="left" vertical="center" wrapText="1"/>
    </xf>
    <xf numFmtId="10" fontId="2" fillId="0" borderId="0"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177" fontId="4" fillId="4" borderId="1" xfId="0" applyNumberFormat="1" applyFont="1" applyFill="1" applyBorder="1" applyAlignment="1">
      <alignment horizontal="center" vertical="center"/>
    </xf>
    <xf numFmtId="10" fontId="4" fillId="0" borderId="1" xfId="0" applyNumberFormat="1" applyFont="1" applyFill="1" applyBorder="1" applyAlignment="1">
      <alignment horizontal="center" vertical="center"/>
    </xf>
    <xf numFmtId="176" fontId="4" fillId="4" borderId="1" xfId="0" applyNumberFormat="1" applyFont="1" applyFill="1" applyBorder="1" applyAlignment="1">
      <alignment horizontal="center" vertical="center"/>
    </xf>
    <xf numFmtId="176" fontId="2" fillId="0" borderId="0" xfId="0" applyNumberFormat="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Alignment="1">
      <alignment horizontal="right" vertical="center" wrapText="1"/>
    </xf>
    <xf numFmtId="10" fontId="3"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0" fontId="4" fillId="0" borderId="4"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8"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xf numFmtId="0" fontId="8" fillId="0" borderId="0" xfId="0" applyFont="1" applyFill="1" applyAlignment="1">
      <alignment horizontal="left" vertical="center" wrapText="1"/>
    </xf>
    <xf numFmtId="176" fontId="8" fillId="0" borderId="0" xfId="0" applyNumberFormat="1" applyFont="1" applyFill="1" applyAlignment="1">
      <alignment horizontal="center" vertical="center" wrapText="1"/>
    </xf>
    <xf numFmtId="0" fontId="8" fillId="0" borderId="0" xfId="0" applyFont="1" applyFill="1" applyAlignment="1"/>
    <xf numFmtId="0" fontId="13"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5" fillId="0" borderId="1" xfId="0" applyFont="1" applyFill="1" applyBorder="1" applyAlignment="1">
      <alignment horizontal="righ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77" fontId="17" fillId="0" borderId="1" xfId="0" applyNumberFormat="1" applyFont="1" applyFill="1" applyBorder="1" applyAlignment="1">
      <alignment horizontal="center" vertical="center" wrapText="1"/>
    </xf>
    <xf numFmtId="0" fontId="18" fillId="0" borderId="1" xfId="0" applyFont="1" applyFill="1" applyBorder="1" applyAlignment="1">
      <alignment vertical="center" wrapText="1"/>
    </xf>
    <xf numFmtId="0" fontId="16" fillId="0" borderId="1" xfId="0" applyFont="1" applyFill="1" applyBorder="1" applyAlignment="1">
      <alignment vertical="center" wrapText="1"/>
    </xf>
    <xf numFmtId="176" fontId="14" fillId="0" borderId="0" xfId="0" applyNumberFormat="1" applyFont="1" applyFill="1" applyBorder="1" applyAlignment="1">
      <alignment horizontal="center" vertical="center" wrapText="1"/>
    </xf>
    <xf numFmtId="176" fontId="10" fillId="0" borderId="0" xfId="0" applyNumberFormat="1" applyFont="1" applyFill="1" applyBorder="1" applyAlignment="1">
      <alignment vertical="center" wrapText="1"/>
    </xf>
    <xf numFmtId="176" fontId="9" fillId="0" borderId="0" xfId="0" applyNumberFormat="1" applyFont="1" applyFill="1" applyBorder="1" applyAlignment="1">
      <alignment vertical="center" wrapText="1"/>
    </xf>
    <xf numFmtId="176" fontId="10" fillId="0" borderId="1" xfId="0" applyNumberFormat="1" applyFont="1" applyFill="1" applyBorder="1" applyAlignment="1">
      <alignment horizontal="center" vertical="center" wrapText="1"/>
    </xf>
    <xf numFmtId="176" fontId="10" fillId="0" borderId="5" xfId="0" applyNumberFormat="1" applyFont="1" applyFill="1" applyBorder="1" applyAlignment="1">
      <alignment horizontal="center" vertical="center" wrapText="1"/>
    </xf>
    <xf numFmtId="176" fontId="10" fillId="0" borderId="6" xfId="0" applyNumberFormat="1" applyFont="1" applyFill="1" applyBorder="1" applyAlignment="1">
      <alignment horizontal="center" vertical="center" wrapText="1"/>
    </xf>
    <xf numFmtId="176" fontId="10" fillId="0" borderId="7"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9"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xf>
    <xf numFmtId="0" fontId="21" fillId="0" borderId="0" xfId="0" applyFont="1" applyFill="1" applyAlignment="1">
      <alignment horizontal="center" vertical="center" wrapText="1"/>
    </xf>
    <xf numFmtId="177" fontId="19"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9"/>
  <sheetViews>
    <sheetView tabSelected="1" view="pageBreakPreview" zoomScale="55" zoomScaleNormal="80" workbookViewId="0">
      <pane xSplit="3" ySplit="6" topLeftCell="D7" activePane="bottomRight" state="frozen"/>
      <selection/>
      <selection pane="topRight"/>
      <selection pane="bottomLeft"/>
      <selection pane="bottomRight" activeCell="H10" sqref="H10"/>
    </sheetView>
  </sheetViews>
  <sheetFormatPr defaultColWidth="9" defaultRowHeight="14"/>
  <cols>
    <col min="1" max="1" width="3.78181818181818" style="34" customWidth="1"/>
    <col min="2" max="2" width="12.9545454545455" style="34" customWidth="1"/>
    <col min="3" max="3" width="29.0909090909091" style="34" customWidth="1"/>
    <col min="4" max="4" width="9.78181818181818" style="34" customWidth="1"/>
    <col min="5" max="5" width="6.78181818181818" style="34" customWidth="1"/>
    <col min="6" max="6" width="12.5" style="34" customWidth="1"/>
    <col min="7" max="7" width="35.8636363636364" style="34" customWidth="1"/>
    <col min="8" max="8" width="80.9818181818182" style="40" customWidth="1"/>
    <col min="9" max="9" width="12.4909090909091" style="34" customWidth="1"/>
    <col min="10" max="10" width="9.69090909090909" style="34" customWidth="1"/>
    <col min="11" max="11" width="12.4909090909091" style="34" customWidth="1"/>
    <col min="12" max="12" width="14.0363636363636" style="41" customWidth="1"/>
    <col min="13" max="13" width="9.89090909090909" style="41" customWidth="1"/>
    <col min="14" max="14" width="10.3090909090909" style="41" customWidth="1"/>
    <col min="15" max="15" width="12.1181818181818" style="41" customWidth="1"/>
    <col min="16" max="16" width="12.2818181818182" style="41" customWidth="1"/>
    <col min="17" max="17" width="9.53636363636364" style="41" customWidth="1"/>
    <col min="18" max="18" width="10.9090909090909" style="41" customWidth="1"/>
    <col min="19" max="19" width="11.7090909090909" style="41" customWidth="1"/>
    <col min="20" max="20" width="8.4" style="41" hidden="1" customWidth="1"/>
    <col min="21" max="21" width="7.78181818181818" style="41" hidden="1" customWidth="1"/>
    <col min="22" max="22" width="7.84545454545455" style="41" hidden="1" customWidth="1"/>
    <col min="23" max="23" width="67.6" style="34" customWidth="1"/>
    <col min="24" max="24" width="9" style="42"/>
    <col min="25" max="16367" width="9" style="42" customWidth="1"/>
    <col min="16368" max="16384" width="9" style="42"/>
  </cols>
  <sheetData>
    <row r="1" s="34" customFormat="1" ht="49" customHeight="1" spans="1:23">
      <c r="A1" s="43" t="s">
        <v>0</v>
      </c>
      <c r="B1" s="44"/>
      <c r="C1" s="44"/>
      <c r="D1" s="44"/>
      <c r="E1" s="44"/>
      <c r="F1" s="44"/>
      <c r="G1" s="44"/>
      <c r="H1" s="44"/>
      <c r="I1" s="44"/>
      <c r="J1" s="44"/>
      <c r="K1" s="44"/>
      <c r="L1" s="56"/>
      <c r="M1" s="56"/>
      <c r="N1" s="56"/>
      <c r="O1" s="56"/>
      <c r="P1" s="56"/>
      <c r="Q1" s="56"/>
      <c r="R1" s="56"/>
      <c r="S1" s="44"/>
      <c r="T1" s="44"/>
      <c r="U1" s="44"/>
      <c r="V1" s="44"/>
      <c r="W1" s="44"/>
    </row>
    <row r="2" s="35" customFormat="1" ht="25" customHeight="1" spans="1:23">
      <c r="A2" s="45"/>
      <c r="B2" s="45"/>
      <c r="C2" s="45"/>
      <c r="D2" s="45"/>
      <c r="E2" s="45"/>
      <c r="F2" s="45"/>
      <c r="G2" s="45"/>
      <c r="H2" s="45"/>
      <c r="I2" s="45"/>
      <c r="J2" s="45"/>
      <c r="K2" s="57"/>
      <c r="L2" s="58"/>
      <c r="M2" s="58"/>
      <c r="N2" s="58"/>
      <c r="O2" s="58"/>
      <c r="P2" s="58"/>
      <c r="Q2" s="58"/>
      <c r="R2" s="58"/>
      <c r="S2" s="68" t="s">
        <v>1</v>
      </c>
      <c r="T2" s="68"/>
      <c r="U2" s="68"/>
      <c r="V2" s="68"/>
      <c r="W2" s="68"/>
    </row>
    <row r="3" s="36" customFormat="1" ht="28" customHeight="1" spans="1:23">
      <c r="A3" s="46" t="s">
        <v>2</v>
      </c>
      <c r="B3" s="46" t="s">
        <v>3</v>
      </c>
      <c r="C3" s="46" t="s">
        <v>4</v>
      </c>
      <c r="D3" s="46" t="s">
        <v>5</v>
      </c>
      <c r="E3" s="46" t="s">
        <v>6</v>
      </c>
      <c r="F3" s="46" t="s">
        <v>7</v>
      </c>
      <c r="G3" s="46" t="s">
        <v>8</v>
      </c>
      <c r="H3" s="46" t="s">
        <v>9</v>
      </c>
      <c r="I3" s="46" t="s">
        <v>10</v>
      </c>
      <c r="J3" s="59" t="s">
        <v>11</v>
      </c>
      <c r="K3" s="60" t="s">
        <v>12</v>
      </c>
      <c r="L3" s="59" t="s">
        <v>13</v>
      </c>
      <c r="M3" s="59"/>
      <c r="N3" s="59"/>
      <c r="O3" s="59"/>
      <c r="P3" s="59"/>
      <c r="Q3" s="59"/>
      <c r="R3" s="59"/>
      <c r="S3" s="59"/>
      <c r="T3" s="59"/>
      <c r="U3" s="59"/>
      <c r="V3" s="59"/>
      <c r="W3" s="46" t="s">
        <v>14</v>
      </c>
    </row>
    <row r="4" s="36" customFormat="1" ht="28" customHeight="1" spans="1:23">
      <c r="A4" s="46"/>
      <c r="B4" s="46"/>
      <c r="C4" s="46"/>
      <c r="D4" s="46"/>
      <c r="E4" s="46"/>
      <c r="F4" s="46"/>
      <c r="G4" s="46"/>
      <c r="H4" s="46"/>
      <c r="I4" s="46"/>
      <c r="J4" s="59"/>
      <c r="K4" s="61"/>
      <c r="L4" s="59" t="s">
        <v>15</v>
      </c>
      <c r="M4" s="59" t="s">
        <v>16</v>
      </c>
      <c r="N4" s="59" t="s">
        <v>17</v>
      </c>
      <c r="O4" s="59"/>
      <c r="P4" s="59"/>
      <c r="Q4" s="59"/>
      <c r="R4" s="59"/>
      <c r="S4" s="59" t="s">
        <v>18</v>
      </c>
      <c r="T4" s="59" t="s">
        <v>19</v>
      </c>
      <c r="U4" s="59"/>
      <c r="V4" s="59"/>
      <c r="W4" s="46"/>
    </row>
    <row r="5" s="36" customFormat="1" ht="74" customHeight="1" spans="1:23">
      <c r="A5" s="46"/>
      <c r="B5" s="46"/>
      <c r="C5" s="46"/>
      <c r="D5" s="46"/>
      <c r="E5" s="46"/>
      <c r="F5" s="46"/>
      <c r="G5" s="46"/>
      <c r="H5" s="46"/>
      <c r="I5" s="46"/>
      <c r="J5" s="59"/>
      <c r="K5" s="62"/>
      <c r="L5" s="59"/>
      <c r="M5" s="59"/>
      <c r="N5" s="59" t="s">
        <v>20</v>
      </c>
      <c r="O5" s="17" t="s">
        <v>21</v>
      </c>
      <c r="P5" s="17" t="s">
        <v>22</v>
      </c>
      <c r="Q5" s="17" t="s">
        <v>23</v>
      </c>
      <c r="R5" s="17" t="s">
        <v>24</v>
      </c>
      <c r="S5" s="59"/>
      <c r="T5" s="59" t="s">
        <v>20</v>
      </c>
      <c r="U5" s="59" t="s">
        <v>25</v>
      </c>
      <c r="V5" s="59" t="s">
        <v>26</v>
      </c>
      <c r="W5" s="46"/>
    </row>
    <row r="6" s="37" customFormat="1" ht="53" customHeight="1" spans="1:23">
      <c r="A6" s="47"/>
      <c r="B6" s="47"/>
      <c r="C6" s="47"/>
      <c r="D6" s="48" t="s">
        <v>27</v>
      </c>
      <c r="E6" s="49"/>
      <c r="F6" s="50"/>
      <c r="G6" s="47"/>
      <c r="H6" s="47"/>
      <c r="I6" s="63"/>
      <c r="J6" s="63"/>
      <c r="K6" s="63"/>
      <c r="L6" s="64">
        <f>SUBTOTAL(109,L7:L69)</f>
        <v>109418.524809</v>
      </c>
      <c r="M6" s="64">
        <f t="shared" ref="M6:V6" si="0">SUBTOTAL(109,M7:M69)</f>
        <v>7740.219891</v>
      </c>
      <c r="N6" s="64">
        <f t="shared" si="0"/>
        <v>77067</v>
      </c>
      <c r="O6" s="64">
        <f t="shared" si="0"/>
        <v>56396</v>
      </c>
      <c r="P6" s="64">
        <f t="shared" si="0"/>
        <v>20546</v>
      </c>
      <c r="Q6" s="64">
        <f t="shared" si="0"/>
        <v>0</v>
      </c>
      <c r="R6" s="64">
        <f t="shared" si="0"/>
        <v>125</v>
      </c>
      <c r="S6" s="69">
        <f t="shared" si="0"/>
        <v>0</v>
      </c>
      <c r="T6" s="69">
        <f t="shared" si="0"/>
        <v>0</v>
      </c>
      <c r="U6" s="69">
        <f t="shared" si="0"/>
        <v>0</v>
      </c>
      <c r="V6" s="69">
        <f t="shared" si="0"/>
        <v>0</v>
      </c>
      <c r="W6" s="70"/>
    </row>
    <row r="7" s="38" customFormat="1" ht="70" spans="1:23">
      <c r="A7" s="51">
        <v>1</v>
      </c>
      <c r="B7" s="52" t="s">
        <v>28</v>
      </c>
      <c r="C7" s="51" t="s">
        <v>29</v>
      </c>
      <c r="D7" s="53" t="s">
        <v>30</v>
      </c>
      <c r="E7" s="53" t="s">
        <v>31</v>
      </c>
      <c r="F7" s="53" t="s">
        <v>32</v>
      </c>
      <c r="G7" s="52" t="s">
        <v>33</v>
      </c>
      <c r="H7" s="54" t="s">
        <v>34</v>
      </c>
      <c r="I7" s="65" t="s">
        <v>35</v>
      </c>
      <c r="J7" s="66" t="s">
        <v>36</v>
      </c>
      <c r="K7" s="52" t="s">
        <v>37</v>
      </c>
      <c r="L7" s="67">
        <v>4052</v>
      </c>
      <c r="M7" s="67">
        <v>117.919637</v>
      </c>
      <c r="N7" s="67">
        <f>O7+P7+Q7+R7</f>
        <v>3222.936749</v>
      </c>
      <c r="O7" s="67">
        <v>517.170022</v>
      </c>
      <c r="P7" s="67">
        <v>2705.766727</v>
      </c>
      <c r="Q7" s="67"/>
      <c r="R7" s="67"/>
      <c r="S7" s="71"/>
      <c r="T7" s="71"/>
      <c r="U7" s="71"/>
      <c r="V7" s="71"/>
      <c r="W7" s="72" t="s">
        <v>38</v>
      </c>
    </row>
    <row r="8" s="39" customFormat="1" ht="52.5" spans="1:23">
      <c r="A8" s="51">
        <v>2</v>
      </c>
      <c r="B8" s="52" t="s">
        <v>39</v>
      </c>
      <c r="C8" s="51" t="s">
        <v>40</v>
      </c>
      <c r="D8" s="53" t="s">
        <v>30</v>
      </c>
      <c r="E8" s="53" t="s">
        <v>31</v>
      </c>
      <c r="F8" s="53" t="s">
        <v>41</v>
      </c>
      <c r="G8" s="51" t="s">
        <v>42</v>
      </c>
      <c r="H8" s="55" t="s">
        <v>43</v>
      </c>
      <c r="I8" s="65" t="s">
        <v>44</v>
      </c>
      <c r="J8" s="66" t="s">
        <v>45</v>
      </c>
      <c r="K8" s="52" t="s">
        <v>37</v>
      </c>
      <c r="L8" s="67">
        <v>7000</v>
      </c>
      <c r="M8" s="67">
        <v>4016.464211</v>
      </c>
      <c r="N8" s="67">
        <f t="shared" ref="N8:N39" si="1">O8+P8+Q8+R8</f>
        <v>2273.91474</v>
      </c>
      <c r="O8" s="67">
        <v>543.178951</v>
      </c>
      <c r="P8" s="67">
        <v>1730.735789</v>
      </c>
      <c r="Q8" s="67"/>
      <c r="R8" s="67"/>
      <c r="S8" s="71"/>
      <c r="T8" s="71"/>
      <c r="U8" s="71"/>
      <c r="V8" s="71"/>
      <c r="W8" s="72" t="s">
        <v>46</v>
      </c>
    </row>
    <row r="9" s="39" customFormat="1" ht="52.5" spans="1:23">
      <c r="A9" s="51">
        <v>3</v>
      </c>
      <c r="B9" s="52" t="s">
        <v>47</v>
      </c>
      <c r="C9" s="51" t="s">
        <v>48</v>
      </c>
      <c r="D9" s="53" t="s">
        <v>30</v>
      </c>
      <c r="E9" s="53" t="s">
        <v>31</v>
      </c>
      <c r="F9" s="53" t="s">
        <v>49</v>
      </c>
      <c r="G9" s="51" t="s">
        <v>50</v>
      </c>
      <c r="H9" s="55" t="s">
        <v>51</v>
      </c>
      <c r="I9" s="65" t="s">
        <v>52</v>
      </c>
      <c r="J9" s="66" t="s">
        <v>53</v>
      </c>
      <c r="K9" s="52" t="s">
        <v>37</v>
      </c>
      <c r="L9" s="67">
        <v>2500</v>
      </c>
      <c r="M9" s="67">
        <v>1969.546043</v>
      </c>
      <c r="N9" s="67">
        <f t="shared" si="1"/>
        <v>391.935437</v>
      </c>
      <c r="O9" s="67">
        <v>0</v>
      </c>
      <c r="P9" s="67">
        <v>391.935437</v>
      </c>
      <c r="Q9" s="67"/>
      <c r="R9" s="67"/>
      <c r="S9" s="71"/>
      <c r="T9" s="71"/>
      <c r="U9" s="71"/>
      <c r="V9" s="71"/>
      <c r="W9" s="72" t="s">
        <v>54</v>
      </c>
    </row>
    <row r="10" s="39" customFormat="1" ht="67" customHeight="1" spans="1:23">
      <c r="A10" s="51">
        <v>4</v>
      </c>
      <c r="B10" s="52" t="s">
        <v>55</v>
      </c>
      <c r="C10" s="51" t="s">
        <v>56</v>
      </c>
      <c r="D10" s="53" t="s">
        <v>57</v>
      </c>
      <c r="E10" s="53" t="s">
        <v>31</v>
      </c>
      <c r="F10" s="53" t="s">
        <v>58</v>
      </c>
      <c r="G10" s="51" t="s">
        <v>59</v>
      </c>
      <c r="H10" s="55" t="s">
        <v>60</v>
      </c>
      <c r="I10" s="65" t="s">
        <v>61</v>
      </c>
      <c r="J10" s="66" t="s">
        <v>62</v>
      </c>
      <c r="K10" s="52" t="s">
        <v>37</v>
      </c>
      <c r="L10" s="67">
        <v>2176</v>
      </c>
      <c r="M10" s="67">
        <v>1636.29</v>
      </c>
      <c r="N10" s="67">
        <f t="shared" si="1"/>
        <v>286.163869</v>
      </c>
      <c r="O10" s="67">
        <v>286.163869</v>
      </c>
      <c r="P10" s="67">
        <v>0</v>
      </c>
      <c r="Q10" s="67"/>
      <c r="R10" s="67"/>
      <c r="S10" s="71"/>
      <c r="T10" s="71"/>
      <c r="U10" s="71"/>
      <c r="V10" s="71"/>
      <c r="W10" s="72" t="s">
        <v>63</v>
      </c>
    </row>
    <row r="11" s="39" customFormat="1" ht="140" spans="1:23">
      <c r="A11" s="51">
        <v>5</v>
      </c>
      <c r="B11" s="52" t="s">
        <v>64</v>
      </c>
      <c r="C11" s="51" t="s">
        <v>65</v>
      </c>
      <c r="D11" s="53" t="s">
        <v>57</v>
      </c>
      <c r="E11" s="53" t="s">
        <v>66</v>
      </c>
      <c r="F11" s="53" t="s">
        <v>67</v>
      </c>
      <c r="G11" s="51" t="s">
        <v>68</v>
      </c>
      <c r="H11" s="55" t="s">
        <v>69</v>
      </c>
      <c r="I11" s="65" t="s">
        <v>70</v>
      </c>
      <c r="J11" s="66" t="s">
        <v>71</v>
      </c>
      <c r="K11" s="52" t="s">
        <v>37</v>
      </c>
      <c r="L11" s="67">
        <v>650</v>
      </c>
      <c r="M11" s="67"/>
      <c r="N11" s="67">
        <f t="shared" si="1"/>
        <v>634.293897</v>
      </c>
      <c r="O11" s="67">
        <v>634.293897</v>
      </c>
      <c r="P11" s="67">
        <v>0</v>
      </c>
      <c r="Q11" s="67"/>
      <c r="R11" s="67"/>
      <c r="S11" s="71"/>
      <c r="T11" s="71"/>
      <c r="U11" s="71"/>
      <c r="V11" s="71"/>
      <c r="W11" s="72" t="s">
        <v>72</v>
      </c>
    </row>
    <row r="12" s="39" customFormat="1" ht="175" spans="1:23">
      <c r="A12" s="51">
        <v>6</v>
      </c>
      <c r="B12" s="52" t="s">
        <v>73</v>
      </c>
      <c r="C12" s="51" t="s">
        <v>74</v>
      </c>
      <c r="D12" s="53" t="s">
        <v>57</v>
      </c>
      <c r="E12" s="53" t="s">
        <v>75</v>
      </c>
      <c r="F12" s="53" t="s">
        <v>67</v>
      </c>
      <c r="G12" s="51" t="s">
        <v>68</v>
      </c>
      <c r="H12" s="55" t="s">
        <v>76</v>
      </c>
      <c r="I12" s="65" t="s">
        <v>70</v>
      </c>
      <c r="J12" s="66" t="s">
        <v>71</v>
      </c>
      <c r="K12" s="52" t="s">
        <v>37</v>
      </c>
      <c r="L12" s="67">
        <v>13086</v>
      </c>
      <c r="M12" s="67"/>
      <c r="N12" s="67">
        <f t="shared" si="1"/>
        <v>13086</v>
      </c>
      <c r="O12" s="67">
        <v>13086</v>
      </c>
      <c r="P12" s="67">
        <v>0</v>
      </c>
      <c r="Q12" s="67"/>
      <c r="R12" s="67"/>
      <c r="S12" s="71"/>
      <c r="T12" s="71"/>
      <c r="U12" s="71"/>
      <c r="V12" s="71"/>
      <c r="W12" s="72" t="s">
        <v>77</v>
      </c>
    </row>
    <row r="13" s="39" customFormat="1" ht="52.5" spans="1:23">
      <c r="A13" s="51">
        <v>7</v>
      </c>
      <c r="B13" s="52" t="s">
        <v>78</v>
      </c>
      <c r="C13" s="51" t="s">
        <v>79</v>
      </c>
      <c r="D13" s="53" t="s">
        <v>57</v>
      </c>
      <c r="E13" s="53" t="s">
        <v>75</v>
      </c>
      <c r="F13" s="53" t="s">
        <v>67</v>
      </c>
      <c r="G13" s="51" t="s">
        <v>68</v>
      </c>
      <c r="H13" s="55" t="s">
        <v>80</v>
      </c>
      <c r="I13" s="65" t="s">
        <v>81</v>
      </c>
      <c r="J13" s="66" t="s">
        <v>82</v>
      </c>
      <c r="K13" s="52" t="s">
        <v>37</v>
      </c>
      <c r="L13" s="67">
        <v>3000</v>
      </c>
      <c r="M13" s="67"/>
      <c r="N13" s="67">
        <f t="shared" si="1"/>
        <v>1600</v>
      </c>
      <c r="O13" s="67">
        <v>1600</v>
      </c>
      <c r="P13" s="67">
        <v>0</v>
      </c>
      <c r="Q13" s="67"/>
      <c r="R13" s="67"/>
      <c r="S13" s="71"/>
      <c r="T13" s="71"/>
      <c r="U13" s="71"/>
      <c r="V13" s="71"/>
      <c r="W13" s="72" t="s">
        <v>83</v>
      </c>
    </row>
    <row r="14" s="39" customFormat="1" ht="70" spans="1:23">
      <c r="A14" s="51">
        <v>8</v>
      </c>
      <c r="B14" s="52" t="s">
        <v>84</v>
      </c>
      <c r="C14" s="51" t="s">
        <v>85</v>
      </c>
      <c r="D14" s="53" t="s">
        <v>57</v>
      </c>
      <c r="E14" s="53" t="s">
        <v>75</v>
      </c>
      <c r="F14" s="53" t="s">
        <v>67</v>
      </c>
      <c r="G14" s="51" t="s">
        <v>86</v>
      </c>
      <c r="H14" s="55" t="s">
        <v>87</v>
      </c>
      <c r="I14" s="65" t="s">
        <v>61</v>
      </c>
      <c r="J14" s="66" t="s">
        <v>62</v>
      </c>
      <c r="K14" s="52" t="s">
        <v>37</v>
      </c>
      <c r="L14" s="67">
        <v>2282</v>
      </c>
      <c r="M14" s="67"/>
      <c r="N14" s="67">
        <f t="shared" si="1"/>
        <v>1939.165217</v>
      </c>
      <c r="O14" s="67">
        <v>1939.165217</v>
      </c>
      <c r="P14" s="67">
        <v>0</v>
      </c>
      <c r="Q14" s="67"/>
      <c r="R14" s="67"/>
      <c r="S14" s="71"/>
      <c r="T14" s="71"/>
      <c r="U14" s="71"/>
      <c r="V14" s="71"/>
      <c r="W14" s="72" t="s">
        <v>88</v>
      </c>
    </row>
    <row r="15" s="39" customFormat="1" ht="105" spans="1:23">
      <c r="A15" s="51">
        <v>9</v>
      </c>
      <c r="B15" s="52" t="s">
        <v>89</v>
      </c>
      <c r="C15" s="51" t="s">
        <v>90</v>
      </c>
      <c r="D15" s="53" t="s">
        <v>57</v>
      </c>
      <c r="E15" s="53" t="s">
        <v>75</v>
      </c>
      <c r="F15" s="53" t="s">
        <v>91</v>
      </c>
      <c r="G15" s="51" t="s">
        <v>92</v>
      </c>
      <c r="H15" s="55" t="s">
        <v>93</v>
      </c>
      <c r="I15" s="65" t="s">
        <v>94</v>
      </c>
      <c r="J15" s="66" t="s">
        <v>95</v>
      </c>
      <c r="K15" s="52" t="s">
        <v>96</v>
      </c>
      <c r="L15" s="67">
        <v>1750</v>
      </c>
      <c r="M15" s="67"/>
      <c r="N15" s="67">
        <f t="shared" si="1"/>
        <v>1654.77452</v>
      </c>
      <c r="O15" s="67">
        <v>1654.77452</v>
      </c>
      <c r="P15" s="67">
        <v>0</v>
      </c>
      <c r="Q15" s="67"/>
      <c r="R15" s="67"/>
      <c r="S15" s="71"/>
      <c r="T15" s="71"/>
      <c r="U15" s="71"/>
      <c r="V15" s="71"/>
      <c r="W15" s="72" t="s">
        <v>97</v>
      </c>
    </row>
    <row r="16" s="39" customFormat="1" ht="52.5" spans="1:23">
      <c r="A16" s="51">
        <v>10</v>
      </c>
      <c r="B16" s="52" t="s">
        <v>98</v>
      </c>
      <c r="C16" s="51" t="s">
        <v>99</v>
      </c>
      <c r="D16" s="53" t="s">
        <v>57</v>
      </c>
      <c r="E16" s="53" t="s">
        <v>75</v>
      </c>
      <c r="F16" s="53" t="s">
        <v>67</v>
      </c>
      <c r="G16" s="51" t="s">
        <v>100</v>
      </c>
      <c r="H16" s="55" t="s">
        <v>101</v>
      </c>
      <c r="I16" s="65" t="s">
        <v>81</v>
      </c>
      <c r="J16" s="66" t="s">
        <v>82</v>
      </c>
      <c r="K16" s="52" t="s">
        <v>102</v>
      </c>
      <c r="L16" s="67">
        <v>126</v>
      </c>
      <c r="M16" s="67"/>
      <c r="N16" s="67">
        <f t="shared" si="1"/>
        <v>97.775191</v>
      </c>
      <c r="O16" s="67">
        <v>97.775191</v>
      </c>
      <c r="P16" s="67">
        <v>0</v>
      </c>
      <c r="Q16" s="67"/>
      <c r="R16" s="67"/>
      <c r="S16" s="71"/>
      <c r="T16" s="71"/>
      <c r="U16" s="71"/>
      <c r="V16" s="71"/>
      <c r="W16" s="72" t="s">
        <v>103</v>
      </c>
    </row>
    <row r="17" s="39" customFormat="1" ht="122.5" spans="1:23">
      <c r="A17" s="51">
        <v>11</v>
      </c>
      <c r="B17" s="52" t="s">
        <v>104</v>
      </c>
      <c r="C17" s="51" t="s">
        <v>105</v>
      </c>
      <c r="D17" s="53" t="s">
        <v>57</v>
      </c>
      <c r="E17" s="53" t="s">
        <v>75</v>
      </c>
      <c r="F17" s="53" t="s">
        <v>67</v>
      </c>
      <c r="G17" s="51" t="s">
        <v>106</v>
      </c>
      <c r="H17" s="55" t="s">
        <v>107</v>
      </c>
      <c r="I17" s="65" t="s">
        <v>108</v>
      </c>
      <c r="J17" s="66" t="s">
        <v>109</v>
      </c>
      <c r="K17" s="52" t="s">
        <v>37</v>
      </c>
      <c r="L17" s="67">
        <v>390</v>
      </c>
      <c r="M17" s="67"/>
      <c r="N17" s="67">
        <f t="shared" si="1"/>
        <v>344.859057</v>
      </c>
      <c r="O17" s="67">
        <v>344.859057</v>
      </c>
      <c r="P17" s="67">
        <v>0</v>
      </c>
      <c r="Q17" s="67"/>
      <c r="R17" s="67"/>
      <c r="S17" s="71"/>
      <c r="T17" s="71"/>
      <c r="U17" s="71"/>
      <c r="V17" s="71"/>
      <c r="W17" s="72" t="s">
        <v>110</v>
      </c>
    </row>
    <row r="18" s="39" customFormat="1" ht="87.5" spans="1:23">
      <c r="A18" s="51">
        <v>12</v>
      </c>
      <c r="B18" s="52" t="s">
        <v>111</v>
      </c>
      <c r="C18" s="51" t="s">
        <v>112</v>
      </c>
      <c r="D18" s="53" t="s">
        <v>57</v>
      </c>
      <c r="E18" s="53" t="s">
        <v>75</v>
      </c>
      <c r="F18" s="53" t="s">
        <v>67</v>
      </c>
      <c r="G18" s="51" t="s">
        <v>113</v>
      </c>
      <c r="H18" s="55" t="s">
        <v>114</v>
      </c>
      <c r="I18" s="65" t="s">
        <v>115</v>
      </c>
      <c r="J18" s="66" t="s">
        <v>116</v>
      </c>
      <c r="K18" s="52" t="s">
        <v>37</v>
      </c>
      <c r="L18" s="67">
        <v>600</v>
      </c>
      <c r="M18" s="67"/>
      <c r="N18" s="67">
        <f t="shared" si="1"/>
        <v>600</v>
      </c>
      <c r="O18" s="67">
        <v>600</v>
      </c>
      <c r="P18" s="67">
        <v>0</v>
      </c>
      <c r="Q18" s="67"/>
      <c r="R18" s="67"/>
      <c r="S18" s="71"/>
      <c r="T18" s="71"/>
      <c r="U18" s="71"/>
      <c r="V18" s="71"/>
      <c r="W18" s="72" t="s">
        <v>117</v>
      </c>
    </row>
    <row r="19" s="39" customFormat="1" ht="70" spans="1:23">
      <c r="A19" s="51">
        <v>13</v>
      </c>
      <c r="B19" s="52" t="s">
        <v>118</v>
      </c>
      <c r="C19" s="51" t="s">
        <v>119</v>
      </c>
      <c r="D19" s="53" t="s">
        <v>57</v>
      </c>
      <c r="E19" s="53" t="s">
        <v>75</v>
      </c>
      <c r="F19" s="53" t="s">
        <v>67</v>
      </c>
      <c r="G19" s="51" t="s">
        <v>120</v>
      </c>
      <c r="H19" s="55" t="s">
        <v>121</v>
      </c>
      <c r="I19" s="65" t="s">
        <v>122</v>
      </c>
      <c r="J19" s="66" t="s">
        <v>123</v>
      </c>
      <c r="K19" s="52" t="s">
        <v>96</v>
      </c>
      <c r="L19" s="67">
        <v>250</v>
      </c>
      <c r="M19" s="67"/>
      <c r="N19" s="67">
        <f t="shared" si="1"/>
        <v>235.5877</v>
      </c>
      <c r="O19" s="67">
        <v>235.5877</v>
      </c>
      <c r="P19" s="67">
        <v>0</v>
      </c>
      <c r="Q19" s="67"/>
      <c r="R19" s="67"/>
      <c r="S19" s="71"/>
      <c r="T19" s="71"/>
      <c r="U19" s="71"/>
      <c r="V19" s="71"/>
      <c r="W19" s="72" t="s">
        <v>124</v>
      </c>
    </row>
    <row r="20" s="39" customFormat="1" ht="87.5" spans="1:23">
      <c r="A20" s="51">
        <v>14</v>
      </c>
      <c r="B20" s="52" t="s">
        <v>125</v>
      </c>
      <c r="C20" s="51" t="s">
        <v>126</v>
      </c>
      <c r="D20" s="53" t="s">
        <v>57</v>
      </c>
      <c r="E20" s="53" t="s">
        <v>75</v>
      </c>
      <c r="F20" s="53" t="s">
        <v>67</v>
      </c>
      <c r="G20" s="51" t="s">
        <v>113</v>
      </c>
      <c r="H20" s="55" t="s">
        <v>127</v>
      </c>
      <c r="I20" s="65" t="s">
        <v>115</v>
      </c>
      <c r="J20" s="66" t="s">
        <v>116</v>
      </c>
      <c r="K20" s="52" t="s">
        <v>37</v>
      </c>
      <c r="L20" s="67">
        <v>1700</v>
      </c>
      <c r="M20" s="67"/>
      <c r="N20" s="67">
        <f t="shared" si="1"/>
        <v>1700</v>
      </c>
      <c r="O20" s="67">
        <v>1700</v>
      </c>
      <c r="P20" s="67">
        <v>0</v>
      </c>
      <c r="Q20" s="67"/>
      <c r="R20" s="67"/>
      <c r="S20" s="71"/>
      <c r="T20" s="71"/>
      <c r="U20" s="71"/>
      <c r="V20" s="71"/>
      <c r="W20" s="72" t="s">
        <v>128</v>
      </c>
    </row>
    <row r="21" s="39" customFormat="1" ht="87.5" spans="1:23">
      <c r="A21" s="51">
        <v>15</v>
      </c>
      <c r="B21" s="52" t="s">
        <v>129</v>
      </c>
      <c r="C21" s="51" t="s">
        <v>130</v>
      </c>
      <c r="D21" s="53" t="s">
        <v>57</v>
      </c>
      <c r="E21" s="53" t="s">
        <v>75</v>
      </c>
      <c r="F21" s="53" t="s">
        <v>91</v>
      </c>
      <c r="G21" s="51" t="s">
        <v>92</v>
      </c>
      <c r="H21" s="55" t="s">
        <v>131</v>
      </c>
      <c r="I21" s="65" t="s">
        <v>94</v>
      </c>
      <c r="J21" s="66" t="s">
        <v>95</v>
      </c>
      <c r="K21" s="52" t="s">
        <v>37</v>
      </c>
      <c r="L21" s="67">
        <v>225</v>
      </c>
      <c r="M21" s="67"/>
      <c r="N21" s="67">
        <f t="shared" si="1"/>
        <v>203.555</v>
      </c>
      <c r="O21" s="67">
        <v>203.555</v>
      </c>
      <c r="P21" s="67">
        <v>0</v>
      </c>
      <c r="Q21" s="67"/>
      <c r="R21" s="67"/>
      <c r="S21" s="71"/>
      <c r="T21" s="71"/>
      <c r="U21" s="71"/>
      <c r="V21" s="71"/>
      <c r="W21" s="72" t="s">
        <v>132</v>
      </c>
    </row>
    <row r="22" s="39" customFormat="1" ht="70" spans="1:23">
      <c r="A22" s="51">
        <v>16</v>
      </c>
      <c r="B22" s="52" t="s">
        <v>133</v>
      </c>
      <c r="C22" s="51" t="s">
        <v>134</v>
      </c>
      <c r="D22" s="53" t="s">
        <v>57</v>
      </c>
      <c r="E22" s="53" t="s">
        <v>66</v>
      </c>
      <c r="F22" s="53" t="s">
        <v>135</v>
      </c>
      <c r="G22" s="51" t="s">
        <v>68</v>
      </c>
      <c r="H22" s="55" t="s">
        <v>136</v>
      </c>
      <c r="I22" s="65" t="s">
        <v>35</v>
      </c>
      <c r="J22" s="66" t="s">
        <v>36</v>
      </c>
      <c r="K22" s="52" t="s">
        <v>37</v>
      </c>
      <c r="L22" s="67">
        <v>700</v>
      </c>
      <c r="M22" s="67"/>
      <c r="N22" s="67">
        <f t="shared" si="1"/>
        <v>700</v>
      </c>
      <c r="O22" s="67">
        <v>700</v>
      </c>
      <c r="P22" s="67">
        <v>0</v>
      </c>
      <c r="Q22" s="67"/>
      <c r="R22" s="67"/>
      <c r="S22" s="71"/>
      <c r="T22" s="71"/>
      <c r="U22" s="71"/>
      <c r="V22" s="71"/>
      <c r="W22" s="72" t="s">
        <v>137</v>
      </c>
    </row>
    <row r="23" s="39" customFormat="1" ht="52.5" spans="1:23">
      <c r="A23" s="51">
        <v>17</v>
      </c>
      <c r="B23" s="52" t="s">
        <v>138</v>
      </c>
      <c r="C23" s="51" t="s">
        <v>139</v>
      </c>
      <c r="D23" s="53" t="s">
        <v>30</v>
      </c>
      <c r="E23" s="53" t="s">
        <v>75</v>
      </c>
      <c r="F23" s="53" t="s">
        <v>140</v>
      </c>
      <c r="G23" s="51" t="s">
        <v>141</v>
      </c>
      <c r="H23" s="55" t="s">
        <v>142</v>
      </c>
      <c r="I23" s="65" t="s">
        <v>44</v>
      </c>
      <c r="J23" s="66" t="s">
        <v>45</v>
      </c>
      <c r="K23" s="52" t="s">
        <v>37</v>
      </c>
      <c r="L23" s="67">
        <v>5000</v>
      </c>
      <c r="M23" s="67"/>
      <c r="N23" s="67">
        <f t="shared" si="1"/>
        <v>1693.079973</v>
      </c>
      <c r="O23" s="67">
        <v>0</v>
      </c>
      <c r="P23" s="67">
        <v>1693.079973</v>
      </c>
      <c r="Q23" s="67"/>
      <c r="R23" s="67"/>
      <c r="S23" s="71"/>
      <c r="T23" s="71"/>
      <c r="U23" s="71"/>
      <c r="V23" s="71"/>
      <c r="W23" s="72" t="s">
        <v>143</v>
      </c>
    </row>
    <row r="24" s="39" customFormat="1" ht="70" spans="1:23">
      <c r="A24" s="51">
        <v>18</v>
      </c>
      <c r="B24" s="52" t="s">
        <v>144</v>
      </c>
      <c r="C24" s="51" t="s">
        <v>145</v>
      </c>
      <c r="D24" s="53" t="s">
        <v>146</v>
      </c>
      <c r="E24" s="53" t="s">
        <v>75</v>
      </c>
      <c r="F24" s="53" t="s">
        <v>67</v>
      </c>
      <c r="G24" s="51" t="s">
        <v>68</v>
      </c>
      <c r="H24" s="55" t="s">
        <v>147</v>
      </c>
      <c r="I24" s="65" t="s">
        <v>148</v>
      </c>
      <c r="J24" s="66" t="s">
        <v>149</v>
      </c>
      <c r="K24" s="52" t="s">
        <v>37</v>
      </c>
      <c r="L24" s="67">
        <v>2580</v>
      </c>
      <c r="M24" s="67"/>
      <c r="N24" s="67">
        <f t="shared" si="1"/>
        <v>2580</v>
      </c>
      <c r="O24" s="67">
        <v>2580</v>
      </c>
      <c r="P24" s="67">
        <v>0</v>
      </c>
      <c r="Q24" s="67"/>
      <c r="R24" s="67"/>
      <c r="S24" s="71"/>
      <c r="T24" s="71"/>
      <c r="U24" s="71"/>
      <c r="V24" s="71"/>
      <c r="W24" s="72" t="s">
        <v>150</v>
      </c>
    </row>
    <row r="25" s="39" customFormat="1" ht="122.5" spans="1:23">
      <c r="A25" s="51">
        <v>19</v>
      </c>
      <c r="B25" s="52" t="s">
        <v>151</v>
      </c>
      <c r="C25" s="51" t="s">
        <v>152</v>
      </c>
      <c r="D25" s="53" t="s">
        <v>30</v>
      </c>
      <c r="E25" s="53" t="s">
        <v>75</v>
      </c>
      <c r="F25" s="53" t="s">
        <v>153</v>
      </c>
      <c r="G25" s="51" t="s">
        <v>154</v>
      </c>
      <c r="H25" s="55" t="s">
        <v>155</v>
      </c>
      <c r="I25" s="65" t="s">
        <v>35</v>
      </c>
      <c r="J25" s="66" t="s">
        <v>36</v>
      </c>
      <c r="K25" s="52" t="s">
        <v>37</v>
      </c>
      <c r="L25" s="67">
        <v>3367</v>
      </c>
      <c r="M25" s="67"/>
      <c r="N25" s="67">
        <f t="shared" si="1"/>
        <v>3367</v>
      </c>
      <c r="O25" s="67">
        <v>3367</v>
      </c>
      <c r="P25" s="67">
        <v>0</v>
      </c>
      <c r="Q25" s="67"/>
      <c r="R25" s="67"/>
      <c r="S25" s="71"/>
      <c r="T25" s="71"/>
      <c r="U25" s="71"/>
      <c r="V25" s="71"/>
      <c r="W25" s="72" t="s">
        <v>156</v>
      </c>
    </row>
    <row r="26" s="39" customFormat="1" ht="52.5" spans="1:23">
      <c r="A26" s="51">
        <v>20</v>
      </c>
      <c r="B26" s="52" t="s">
        <v>157</v>
      </c>
      <c r="C26" s="51" t="s">
        <v>158</v>
      </c>
      <c r="D26" s="53" t="s">
        <v>159</v>
      </c>
      <c r="E26" s="53" t="s">
        <v>75</v>
      </c>
      <c r="F26" s="53" t="s">
        <v>67</v>
      </c>
      <c r="G26" s="51" t="s">
        <v>68</v>
      </c>
      <c r="H26" s="55" t="s">
        <v>160</v>
      </c>
      <c r="I26" s="65" t="s">
        <v>161</v>
      </c>
      <c r="J26" s="66" t="s">
        <v>162</v>
      </c>
      <c r="K26" s="52" t="s">
        <v>37</v>
      </c>
      <c r="L26" s="67">
        <v>5418</v>
      </c>
      <c r="M26" s="67"/>
      <c r="N26" s="67">
        <f t="shared" si="1"/>
        <v>5418</v>
      </c>
      <c r="O26" s="67">
        <v>5418</v>
      </c>
      <c r="P26" s="67">
        <v>0</v>
      </c>
      <c r="Q26" s="67"/>
      <c r="R26" s="67"/>
      <c r="S26" s="71"/>
      <c r="T26" s="71"/>
      <c r="U26" s="71"/>
      <c r="V26" s="71"/>
      <c r="W26" s="72" t="s">
        <v>163</v>
      </c>
    </row>
    <row r="27" s="39" customFormat="1" ht="122.5" spans="1:23">
      <c r="A27" s="51">
        <v>21</v>
      </c>
      <c r="B27" s="52" t="s">
        <v>164</v>
      </c>
      <c r="C27" s="51" t="s">
        <v>165</v>
      </c>
      <c r="D27" s="53" t="s">
        <v>159</v>
      </c>
      <c r="E27" s="53" t="s">
        <v>75</v>
      </c>
      <c r="F27" s="53" t="s">
        <v>67</v>
      </c>
      <c r="G27" s="51" t="s">
        <v>68</v>
      </c>
      <c r="H27" s="55" t="s">
        <v>166</v>
      </c>
      <c r="I27" s="65" t="s">
        <v>70</v>
      </c>
      <c r="J27" s="66" t="s">
        <v>71</v>
      </c>
      <c r="K27" s="52" t="s">
        <v>37</v>
      </c>
      <c r="L27" s="67">
        <v>1978</v>
      </c>
      <c r="M27" s="67"/>
      <c r="N27" s="67">
        <f t="shared" si="1"/>
        <v>2408</v>
      </c>
      <c r="O27" s="67">
        <v>2130</v>
      </c>
      <c r="P27" s="67">
        <v>200</v>
      </c>
      <c r="Q27" s="67"/>
      <c r="R27" s="67">
        <v>78</v>
      </c>
      <c r="S27" s="71"/>
      <c r="T27" s="71"/>
      <c r="U27" s="71"/>
      <c r="V27" s="71"/>
      <c r="W27" s="72" t="s">
        <v>167</v>
      </c>
    </row>
    <row r="28" s="39" customFormat="1" ht="52.5" spans="1:23">
      <c r="A28" s="51">
        <v>22</v>
      </c>
      <c r="B28" s="52" t="s">
        <v>168</v>
      </c>
      <c r="C28" s="51" t="s">
        <v>169</v>
      </c>
      <c r="D28" s="53" t="s">
        <v>159</v>
      </c>
      <c r="E28" s="53" t="s">
        <v>75</v>
      </c>
      <c r="F28" s="53" t="s">
        <v>67</v>
      </c>
      <c r="G28" s="51" t="s">
        <v>68</v>
      </c>
      <c r="H28" s="55" t="s">
        <v>170</v>
      </c>
      <c r="I28" s="65" t="s">
        <v>44</v>
      </c>
      <c r="J28" s="66" t="s">
        <v>45</v>
      </c>
      <c r="K28" s="52" t="s">
        <v>37</v>
      </c>
      <c r="L28" s="67">
        <v>1200</v>
      </c>
      <c r="M28" s="67"/>
      <c r="N28" s="67">
        <f t="shared" si="1"/>
        <v>1200</v>
      </c>
      <c r="O28" s="67">
        <v>0</v>
      </c>
      <c r="P28" s="67">
        <v>1200</v>
      </c>
      <c r="Q28" s="67"/>
      <c r="R28" s="67"/>
      <c r="S28" s="71"/>
      <c r="T28" s="71"/>
      <c r="U28" s="71"/>
      <c r="V28" s="71"/>
      <c r="W28" s="72" t="s">
        <v>171</v>
      </c>
    </row>
    <row r="29" s="39" customFormat="1" ht="52.5" spans="1:23">
      <c r="A29" s="51">
        <v>23</v>
      </c>
      <c r="B29" s="52" t="s">
        <v>172</v>
      </c>
      <c r="C29" s="51" t="s">
        <v>173</v>
      </c>
      <c r="D29" s="53" t="s">
        <v>174</v>
      </c>
      <c r="E29" s="53" t="s">
        <v>75</v>
      </c>
      <c r="F29" s="53" t="s">
        <v>67</v>
      </c>
      <c r="G29" s="51" t="s">
        <v>68</v>
      </c>
      <c r="H29" s="55" t="s">
        <v>175</v>
      </c>
      <c r="I29" s="65" t="s">
        <v>176</v>
      </c>
      <c r="J29" s="66" t="s">
        <v>177</v>
      </c>
      <c r="K29" s="52" t="s">
        <v>96</v>
      </c>
      <c r="L29" s="67">
        <v>70</v>
      </c>
      <c r="M29" s="67"/>
      <c r="N29" s="67">
        <f t="shared" si="1"/>
        <v>57.94875</v>
      </c>
      <c r="O29" s="67">
        <v>57.94875</v>
      </c>
      <c r="P29" s="67">
        <v>0</v>
      </c>
      <c r="Q29" s="67"/>
      <c r="R29" s="67"/>
      <c r="S29" s="71"/>
      <c r="T29" s="71"/>
      <c r="U29" s="71"/>
      <c r="V29" s="71"/>
      <c r="W29" s="72" t="s">
        <v>178</v>
      </c>
    </row>
    <row r="30" s="39" customFormat="1" ht="87.5" spans="1:23">
      <c r="A30" s="51">
        <v>24</v>
      </c>
      <c r="B30" s="52" t="s">
        <v>179</v>
      </c>
      <c r="C30" s="51" t="s">
        <v>180</v>
      </c>
      <c r="D30" s="53" t="s">
        <v>57</v>
      </c>
      <c r="E30" s="53" t="s">
        <v>75</v>
      </c>
      <c r="F30" s="53" t="s">
        <v>67</v>
      </c>
      <c r="G30" s="51" t="s">
        <v>181</v>
      </c>
      <c r="H30" s="55" t="s">
        <v>182</v>
      </c>
      <c r="I30" s="65" t="s">
        <v>115</v>
      </c>
      <c r="J30" s="66" t="s">
        <v>116</v>
      </c>
      <c r="K30" s="52" t="s">
        <v>183</v>
      </c>
      <c r="L30" s="67">
        <v>380</v>
      </c>
      <c r="M30" s="67"/>
      <c r="N30" s="67">
        <f t="shared" si="1"/>
        <v>380</v>
      </c>
      <c r="O30" s="67">
        <v>380</v>
      </c>
      <c r="P30" s="67">
        <v>0</v>
      </c>
      <c r="Q30" s="67"/>
      <c r="R30" s="67"/>
      <c r="S30" s="71"/>
      <c r="T30" s="71"/>
      <c r="U30" s="71"/>
      <c r="V30" s="71"/>
      <c r="W30" s="72" t="s">
        <v>184</v>
      </c>
    </row>
    <row r="31" s="39" customFormat="1" ht="52.5" spans="1:23">
      <c r="A31" s="51">
        <v>25</v>
      </c>
      <c r="B31" s="52" t="s">
        <v>185</v>
      </c>
      <c r="C31" s="51" t="s">
        <v>186</v>
      </c>
      <c r="D31" s="53" t="s">
        <v>30</v>
      </c>
      <c r="E31" s="53" t="s">
        <v>75</v>
      </c>
      <c r="F31" s="53" t="s">
        <v>67</v>
      </c>
      <c r="G31" s="51" t="s">
        <v>187</v>
      </c>
      <c r="H31" s="55" t="s">
        <v>188</v>
      </c>
      <c r="I31" s="65" t="s">
        <v>189</v>
      </c>
      <c r="J31" s="66" t="s">
        <v>190</v>
      </c>
      <c r="K31" s="52" t="s">
        <v>183</v>
      </c>
      <c r="L31" s="67">
        <v>380</v>
      </c>
      <c r="M31" s="67"/>
      <c r="N31" s="67">
        <f t="shared" si="1"/>
        <v>380</v>
      </c>
      <c r="O31" s="67">
        <v>380</v>
      </c>
      <c r="P31" s="67">
        <v>0</v>
      </c>
      <c r="Q31" s="67"/>
      <c r="R31" s="67"/>
      <c r="S31" s="71"/>
      <c r="T31" s="71"/>
      <c r="U31" s="71"/>
      <c r="V31" s="71"/>
      <c r="W31" s="72" t="s">
        <v>191</v>
      </c>
    </row>
    <row r="32" s="39" customFormat="1" ht="122.5" spans="1:23">
      <c r="A32" s="51">
        <v>26</v>
      </c>
      <c r="B32" s="52" t="s">
        <v>192</v>
      </c>
      <c r="C32" s="51" t="s">
        <v>193</v>
      </c>
      <c r="D32" s="53" t="s">
        <v>57</v>
      </c>
      <c r="E32" s="53" t="s">
        <v>75</v>
      </c>
      <c r="F32" s="53" t="s">
        <v>67</v>
      </c>
      <c r="G32" s="51" t="s">
        <v>194</v>
      </c>
      <c r="H32" s="55" t="s">
        <v>195</v>
      </c>
      <c r="I32" s="65" t="s">
        <v>108</v>
      </c>
      <c r="J32" s="66" t="s">
        <v>109</v>
      </c>
      <c r="K32" s="52" t="s">
        <v>183</v>
      </c>
      <c r="L32" s="67">
        <v>340</v>
      </c>
      <c r="M32" s="67"/>
      <c r="N32" s="67">
        <f t="shared" si="1"/>
        <v>340</v>
      </c>
      <c r="O32" s="67">
        <v>340</v>
      </c>
      <c r="P32" s="67">
        <v>0</v>
      </c>
      <c r="Q32" s="67"/>
      <c r="R32" s="67"/>
      <c r="S32" s="71"/>
      <c r="T32" s="71"/>
      <c r="U32" s="71"/>
      <c r="V32" s="71"/>
      <c r="W32" s="72" t="s">
        <v>196</v>
      </c>
    </row>
    <row r="33" s="39" customFormat="1" ht="87.5" spans="1:23">
      <c r="A33" s="51">
        <v>27</v>
      </c>
      <c r="B33" s="52" t="s">
        <v>197</v>
      </c>
      <c r="C33" s="51" t="s">
        <v>198</v>
      </c>
      <c r="D33" s="53" t="s">
        <v>57</v>
      </c>
      <c r="E33" s="53" t="s">
        <v>75</v>
      </c>
      <c r="F33" s="53" t="s">
        <v>67</v>
      </c>
      <c r="G33" s="51" t="s">
        <v>199</v>
      </c>
      <c r="H33" s="55" t="s">
        <v>200</v>
      </c>
      <c r="I33" s="65" t="s">
        <v>201</v>
      </c>
      <c r="J33" s="66" t="s">
        <v>202</v>
      </c>
      <c r="K33" s="52" t="s">
        <v>183</v>
      </c>
      <c r="L33" s="67">
        <v>250</v>
      </c>
      <c r="M33" s="67"/>
      <c r="N33" s="67">
        <f t="shared" si="1"/>
        <v>250</v>
      </c>
      <c r="O33" s="67">
        <v>250</v>
      </c>
      <c r="P33" s="67">
        <v>0</v>
      </c>
      <c r="Q33" s="67"/>
      <c r="R33" s="67"/>
      <c r="S33" s="71"/>
      <c r="T33" s="71"/>
      <c r="U33" s="71"/>
      <c r="V33" s="71"/>
      <c r="W33" s="72" t="s">
        <v>203</v>
      </c>
    </row>
    <row r="34" s="39" customFormat="1" ht="52.5" spans="1:23">
      <c r="A34" s="51">
        <v>28</v>
      </c>
      <c r="B34" s="52" t="s">
        <v>204</v>
      </c>
      <c r="C34" s="51" t="s">
        <v>205</v>
      </c>
      <c r="D34" s="53" t="s">
        <v>30</v>
      </c>
      <c r="E34" s="53" t="s">
        <v>75</v>
      </c>
      <c r="F34" s="53" t="s">
        <v>67</v>
      </c>
      <c r="G34" s="51" t="s">
        <v>206</v>
      </c>
      <c r="H34" s="55" t="s">
        <v>207</v>
      </c>
      <c r="I34" s="65" t="s">
        <v>208</v>
      </c>
      <c r="J34" s="66" t="s">
        <v>209</v>
      </c>
      <c r="K34" s="52" t="s">
        <v>183</v>
      </c>
      <c r="L34" s="67">
        <v>350</v>
      </c>
      <c r="M34" s="67"/>
      <c r="N34" s="67">
        <f t="shared" si="1"/>
        <v>322.781793</v>
      </c>
      <c r="O34" s="67">
        <v>322.781793</v>
      </c>
      <c r="P34" s="67">
        <v>0</v>
      </c>
      <c r="Q34" s="67"/>
      <c r="R34" s="67"/>
      <c r="S34" s="71"/>
      <c r="T34" s="71"/>
      <c r="U34" s="71"/>
      <c r="V34" s="71"/>
      <c r="W34" s="72" t="s">
        <v>210</v>
      </c>
    </row>
    <row r="35" s="39" customFormat="1" ht="70" spans="1:23">
      <c r="A35" s="51">
        <v>29</v>
      </c>
      <c r="B35" s="52" t="s">
        <v>211</v>
      </c>
      <c r="C35" s="51" t="s">
        <v>212</v>
      </c>
      <c r="D35" s="53" t="s">
        <v>30</v>
      </c>
      <c r="E35" s="53" t="s">
        <v>75</v>
      </c>
      <c r="F35" s="53" t="s">
        <v>67</v>
      </c>
      <c r="G35" s="51" t="s">
        <v>213</v>
      </c>
      <c r="H35" s="55" t="s">
        <v>214</v>
      </c>
      <c r="I35" s="65" t="s">
        <v>215</v>
      </c>
      <c r="J35" s="66" t="s">
        <v>216</v>
      </c>
      <c r="K35" s="52" t="s">
        <v>183</v>
      </c>
      <c r="L35" s="67">
        <v>350</v>
      </c>
      <c r="M35" s="67"/>
      <c r="N35" s="67">
        <f t="shared" si="1"/>
        <v>323.466296</v>
      </c>
      <c r="O35" s="67">
        <v>323.466296</v>
      </c>
      <c r="P35" s="67">
        <v>0</v>
      </c>
      <c r="Q35" s="67"/>
      <c r="R35" s="67"/>
      <c r="S35" s="71"/>
      <c r="T35" s="71"/>
      <c r="U35" s="71"/>
      <c r="V35" s="71"/>
      <c r="W35" s="72" t="s">
        <v>217</v>
      </c>
    </row>
    <row r="36" s="39" customFormat="1" ht="52.5" spans="1:23">
      <c r="A36" s="51">
        <v>30</v>
      </c>
      <c r="B36" s="52" t="s">
        <v>185</v>
      </c>
      <c r="C36" s="51" t="s">
        <v>218</v>
      </c>
      <c r="D36" s="53" t="s">
        <v>30</v>
      </c>
      <c r="E36" s="53" t="s">
        <v>66</v>
      </c>
      <c r="F36" s="53" t="s">
        <v>219</v>
      </c>
      <c r="G36" s="51" t="s">
        <v>68</v>
      </c>
      <c r="H36" s="55" t="s">
        <v>220</v>
      </c>
      <c r="I36" s="65" t="s">
        <v>44</v>
      </c>
      <c r="J36" s="66" t="s">
        <v>45</v>
      </c>
      <c r="K36" s="52" t="s">
        <v>37</v>
      </c>
      <c r="L36" s="67">
        <v>768</v>
      </c>
      <c r="M36" s="67"/>
      <c r="N36" s="67">
        <f t="shared" si="1"/>
        <v>714.717853</v>
      </c>
      <c r="O36" s="67">
        <v>714.717853</v>
      </c>
      <c r="P36" s="67">
        <v>0</v>
      </c>
      <c r="Q36" s="67"/>
      <c r="R36" s="67"/>
      <c r="S36" s="71"/>
      <c r="T36" s="71"/>
      <c r="U36" s="71"/>
      <c r="V36" s="71"/>
      <c r="W36" s="72" t="s">
        <v>221</v>
      </c>
    </row>
    <row r="37" s="39" customFormat="1" ht="52.5" spans="1:23">
      <c r="A37" s="51">
        <v>31</v>
      </c>
      <c r="B37" s="52" t="s">
        <v>204</v>
      </c>
      <c r="C37" s="51" t="s">
        <v>222</v>
      </c>
      <c r="D37" s="53" t="s">
        <v>30</v>
      </c>
      <c r="E37" s="53" t="s">
        <v>75</v>
      </c>
      <c r="F37" s="53" t="s">
        <v>223</v>
      </c>
      <c r="G37" s="51" t="s">
        <v>224</v>
      </c>
      <c r="H37" s="55" t="s">
        <v>225</v>
      </c>
      <c r="I37" s="65" t="s">
        <v>44</v>
      </c>
      <c r="J37" s="66" t="s">
        <v>45</v>
      </c>
      <c r="K37" s="52" t="s">
        <v>37</v>
      </c>
      <c r="L37" s="67">
        <v>1300</v>
      </c>
      <c r="M37" s="67"/>
      <c r="N37" s="67">
        <f t="shared" si="1"/>
        <v>100.015221</v>
      </c>
      <c r="O37" s="67">
        <v>100.015221</v>
      </c>
      <c r="P37" s="67">
        <v>0</v>
      </c>
      <c r="Q37" s="67"/>
      <c r="R37" s="67"/>
      <c r="S37" s="71"/>
      <c r="T37" s="71"/>
      <c r="U37" s="71"/>
      <c r="V37" s="71"/>
      <c r="W37" s="72" t="s">
        <v>226</v>
      </c>
    </row>
    <row r="38" s="39" customFormat="1" ht="52.5" spans="1:23">
      <c r="A38" s="51">
        <v>32</v>
      </c>
      <c r="B38" s="52" t="s">
        <v>227</v>
      </c>
      <c r="C38" s="51" t="s">
        <v>228</v>
      </c>
      <c r="D38" s="53" t="s">
        <v>57</v>
      </c>
      <c r="E38" s="53" t="s">
        <v>75</v>
      </c>
      <c r="F38" s="53" t="s">
        <v>135</v>
      </c>
      <c r="G38" s="51" t="s">
        <v>229</v>
      </c>
      <c r="H38" s="55" t="s">
        <v>230</v>
      </c>
      <c r="I38" s="65" t="s">
        <v>115</v>
      </c>
      <c r="J38" s="66" t="s">
        <v>116</v>
      </c>
      <c r="K38" s="52" t="s">
        <v>37</v>
      </c>
      <c r="L38" s="67">
        <v>300</v>
      </c>
      <c r="M38" s="67"/>
      <c r="N38" s="67">
        <f t="shared" si="1"/>
        <v>297.85264</v>
      </c>
      <c r="O38" s="67">
        <v>297.85264</v>
      </c>
      <c r="P38" s="67">
        <v>0</v>
      </c>
      <c r="Q38" s="67"/>
      <c r="R38" s="67"/>
      <c r="S38" s="71"/>
      <c r="T38" s="71"/>
      <c r="U38" s="71"/>
      <c r="V38" s="71"/>
      <c r="W38" s="72" t="s">
        <v>231</v>
      </c>
    </row>
    <row r="39" s="39" customFormat="1" ht="105" spans="1:23">
      <c r="A39" s="51">
        <v>33</v>
      </c>
      <c r="B39" s="52" t="s">
        <v>232</v>
      </c>
      <c r="C39" s="51" t="s">
        <v>233</v>
      </c>
      <c r="D39" s="53" t="s">
        <v>57</v>
      </c>
      <c r="E39" s="53" t="s">
        <v>75</v>
      </c>
      <c r="F39" s="53" t="s">
        <v>67</v>
      </c>
      <c r="G39" s="51" t="s">
        <v>234</v>
      </c>
      <c r="H39" s="55" t="s">
        <v>235</v>
      </c>
      <c r="I39" s="65" t="s">
        <v>61</v>
      </c>
      <c r="J39" s="66" t="s">
        <v>62</v>
      </c>
      <c r="K39" s="52" t="s">
        <v>37</v>
      </c>
      <c r="L39" s="67">
        <v>368</v>
      </c>
      <c r="M39" s="67"/>
      <c r="N39" s="67">
        <f t="shared" si="1"/>
        <v>258.68</v>
      </c>
      <c r="O39" s="67">
        <v>258.68</v>
      </c>
      <c r="P39" s="67">
        <v>0</v>
      </c>
      <c r="Q39" s="67"/>
      <c r="R39" s="67"/>
      <c r="S39" s="71"/>
      <c r="T39" s="71"/>
      <c r="U39" s="71"/>
      <c r="V39" s="71"/>
      <c r="W39" s="72" t="s">
        <v>236</v>
      </c>
    </row>
    <row r="40" s="39" customFormat="1" ht="105" spans="1:23">
      <c r="A40" s="51">
        <v>34</v>
      </c>
      <c r="B40" s="52" t="s">
        <v>237</v>
      </c>
      <c r="C40" s="51" t="s">
        <v>238</v>
      </c>
      <c r="D40" s="53" t="s">
        <v>57</v>
      </c>
      <c r="E40" s="53" t="s">
        <v>75</v>
      </c>
      <c r="F40" s="53" t="s">
        <v>67</v>
      </c>
      <c r="G40" s="51" t="s">
        <v>239</v>
      </c>
      <c r="H40" s="55" t="s">
        <v>240</v>
      </c>
      <c r="I40" s="65" t="s">
        <v>108</v>
      </c>
      <c r="J40" s="66" t="s">
        <v>109</v>
      </c>
      <c r="K40" s="52" t="s">
        <v>37</v>
      </c>
      <c r="L40" s="67">
        <v>34.4</v>
      </c>
      <c r="M40" s="67"/>
      <c r="N40" s="67">
        <f t="shared" ref="N40:N69" si="2">O40+P40+Q40+R40</f>
        <v>32.198111</v>
      </c>
      <c r="O40" s="67">
        <v>32.198111</v>
      </c>
      <c r="P40" s="67">
        <v>0</v>
      </c>
      <c r="Q40" s="67"/>
      <c r="R40" s="67"/>
      <c r="S40" s="71"/>
      <c r="T40" s="71"/>
      <c r="U40" s="71"/>
      <c r="V40" s="71"/>
      <c r="W40" s="72" t="s">
        <v>241</v>
      </c>
    </row>
    <row r="41" s="39" customFormat="1" ht="70" spans="1:23">
      <c r="A41" s="51">
        <v>35</v>
      </c>
      <c r="B41" s="52" t="s">
        <v>242</v>
      </c>
      <c r="C41" s="51" t="s">
        <v>243</v>
      </c>
      <c r="D41" s="53" t="s">
        <v>57</v>
      </c>
      <c r="E41" s="53" t="s">
        <v>75</v>
      </c>
      <c r="F41" s="53" t="s">
        <v>91</v>
      </c>
      <c r="G41" s="51" t="s">
        <v>244</v>
      </c>
      <c r="H41" s="55" t="s">
        <v>245</v>
      </c>
      <c r="I41" s="65" t="s">
        <v>246</v>
      </c>
      <c r="J41" s="66" t="s">
        <v>247</v>
      </c>
      <c r="K41" s="52" t="s">
        <v>37</v>
      </c>
      <c r="L41" s="67">
        <v>540.2</v>
      </c>
      <c r="M41" s="67"/>
      <c r="N41" s="67">
        <f t="shared" si="2"/>
        <v>540.2</v>
      </c>
      <c r="O41" s="67">
        <v>0</v>
      </c>
      <c r="P41" s="67">
        <v>540.2</v>
      </c>
      <c r="Q41" s="67"/>
      <c r="R41" s="67"/>
      <c r="S41" s="71"/>
      <c r="T41" s="71"/>
      <c r="U41" s="71"/>
      <c r="V41" s="71"/>
      <c r="W41" s="72" t="s">
        <v>248</v>
      </c>
    </row>
    <row r="42" s="39" customFormat="1" ht="70" spans="1:23">
      <c r="A42" s="51">
        <v>36</v>
      </c>
      <c r="B42" s="52" t="s">
        <v>249</v>
      </c>
      <c r="C42" s="51" t="s">
        <v>250</v>
      </c>
      <c r="D42" s="53" t="s">
        <v>30</v>
      </c>
      <c r="E42" s="53" t="s">
        <v>75</v>
      </c>
      <c r="F42" s="53" t="s">
        <v>91</v>
      </c>
      <c r="G42" s="51" t="s">
        <v>244</v>
      </c>
      <c r="H42" s="55" t="s">
        <v>251</v>
      </c>
      <c r="I42" s="65" t="s">
        <v>246</v>
      </c>
      <c r="J42" s="66" t="s">
        <v>247</v>
      </c>
      <c r="K42" s="52" t="s">
        <v>37</v>
      </c>
      <c r="L42" s="67">
        <v>60</v>
      </c>
      <c r="M42" s="67"/>
      <c r="N42" s="67">
        <f t="shared" si="2"/>
        <v>44.788</v>
      </c>
      <c r="O42" s="67">
        <v>0</v>
      </c>
      <c r="P42" s="67">
        <v>44.788</v>
      </c>
      <c r="Q42" s="67"/>
      <c r="R42" s="67"/>
      <c r="S42" s="71"/>
      <c r="T42" s="71"/>
      <c r="U42" s="71"/>
      <c r="V42" s="71"/>
      <c r="W42" s="72" t="s">
        <v>252</v>
      </c>
    </row>
    <row r="43" s="39" customFormat="1" ht="70" spans="1:23">
      <c r="A43" s="51">
        <v>37</v>
      </c>
      <c r="B43" s="52" t="s">
        <v>253</v>
      </c>
      <c r="C43" s="51" t="s">
        <v>254</v>
      </c>
      <c r="D43" s="53" t="s">
        <v>30</v>
      </c>
      <c r="E43" s="53" t="s">
        <v>75</v>
      </c>
      <c r="F43" s="53" t="s">
        <v>91</v>
      </c>
      <c r="G43" s="51" t="s">
        <v>255</v>
      </c>
      <c r="H43" s="55" t="s">
        <v>256</v>
      </c>
      <c r="I43" s="65" t="s">
        <v>246</v>
      </c>
      <c r="J43" s="66" t="s">
        <v>247</v>
      </c>
      <c r="K43" s="52" t="s">
        <v>37</v>
      </c>
      <c r="L43" s="67">
        <v>2100</v>
      </c>
      <c r="M43" s="67"/>
      <c r="N43" s="67">
        <f t="shared" si="2"/>
        <v>1966.13439</v>
      </c>
      <c r="O43" s="67">
        <v>0</v>
      </c>
      <c r="P43" s="67">
        <v>1966.13439</v>
      </c>
      <c r="Q43" s="67"/>
      <c r="R43" s="67"/>
      <c r="S43" s="71"/>
      <c r="T43" s="71"/>
      <c r="U43" s="71"/>
      <c r="V43" s="71"/>
      <c r="W43" s="72" t="s">
        <v>257</v>
      </c>
    </row>
    <row r="44" s="39" customFormat="1" ht="105" spans="1:23">
      <c r="A44" s="51">
        <v>38</v>
      </c>
      <c r="B44" s="52" t="s">
        <v>258</v>
      </c>
      <c r="C44" s="51" t="s">
        <v>259</v>
      </c>
      <c r="D44" s="53" t="s">
        <v>57</v>
      </c>
      <c r="E44" s="53" t="s">
        <v>75</v>
      </c>
      <c r="F44" s="53" t="s">
        <v>260</v>
      </c>
      <c r="G44" s="51" t="s">
        <v>261</v>
      </c>
      <c r="H44" s="55" t="s">
        <v>262</v>
      </c>
      <c r="I44" s="65" t="s">
        <v>122</v>
      </c>
      <c r="J44" s="66" t="s">
        <v>123</v>
      </c>
      <c r="K44" s="52" t="s">
        <v>37</v>
      </c>
      <c r="L44" s="67">
        <v>55.9</v>
      </c>
      <c r="M44" s="67"/>
      <c r="N44" s="67">
        <f t="shared" si="2"/>
        <v>55.9</v>
      </c>
      <c r="O44" s="67">
        <v>0</v>
      </c>
      <c r="P44" s="67">
        <v>55.9</v>
      </c>
      <c r="Q44" s="67"/>
      <c r="R44" s="67"/>
      <c r="S44" s="71"/>
      <c r="T44" s="71"/>
      <c r="U44" s="71"/>
      <c r="V44" s="71"/>
      <c r="W44" s="72" t="s">
        <v>263</v>
      </c>
    </row>
    <row r="45" s="39" customFormat="1" ht="87.5" spans="1:23">
      <c r="A45" s="51">
        <v>39</v>
      </c>
      <c r="B45" s="52" t="s">
        <v>264</v>
      </c>
      <c r="C45" s="51" t="s">
        <v>265</v>
      </c>
      <c r="D45" s="53" t="s">
        <v>30</v>
      </c>
      <c r="E45" s="53" t="s">
        <v>75</v>
      </c>
      <c r="F45" s="53" t="s">
        <v>260</v>
      </c>
      <c r="G45" s="51" t="s">
        <v>261</v>
      </c>
      <c r="H45" s="55" t="s">
        <v>266</v>
      </c>
      <c r="I45" s="65" t="s">
        <v>122</v>
      </c>
      <c r="J45" s="66" t="s">
        <v>123</v>
      </c>
      <c r="K45" s="52" t="s">
        <v>37</v>
      </c>
      <c r="L45" s="67">
        <v>200</v>
      </c>
      <c r="M45" s="67"/>
      <c r="N45" s="67">
        <f t="shared" si="2"/>
        <v>128</v>
      </c>
      <c r="O45" s="67">
        <v>0</v>
      </c>
      <c r="P45" s="67">
        <v>128</v>
      </c>
      <c r="Q45" s="67"/>
      <c r="R45" s="67"/>
      <c r="S45" s="71"/>
      <c r="T45" s="71"/>
      <c r="U45" s="71"/>
      <c r="V45" s="71"/>
      <c r="W45" s="72" t="s">
        <v>267</v>
      </c>
    </row>
    <row r="46" s="39" customFormat="1" ht="140" spans="1:23">
      <c r="A46" s="51">
        <v>40</v>
      </c>
      <c r="B46" s="52" t="s">
        <v>268</v>
      </c>
      <c r="C46" s="51" t="s">
        <v>269</v>
      </c>
      <c r="D46" s="53" t="s">
        <v>30</v>
      </c>
      <c r="E46" s="53" t="s">
        <v>75</v>
      </c>
      <c r="F46" s="53" t="s">
        <v>270</v>
      </c>
      <c r="G46" s="51" t="s">
        <v>271</v>
      </c>
      <c r="H46" s="55" t="s">
        <v>272</v>
      </c>
      <c r="I46" s="65" t="s">
        <v>273</v>
      </c>
      <c r="J46" s="66" t="s">
        <v>274</v>
      </c>
      <c r="K46" s="52" t="s">
        <v>37</v>
      </c>
      <c r="L46" s="67">
        <v>150</v>
      </c>
      <c r="M46" s="67"/>
      <c r="N46" s="67">
        <f t="shared" si="2"/>
        <v>124.4</v>
      </c>
      <c r="O46" s="67">
        <v>0</v>
      </c>
      <c r="P46" s="67">
        <v>124.4</v>
      </c>
      <c r="Q46" s="67"/>
      <c r="R46" s="67"/>
      <c r="S46" s="71"/>
      <c r="T46" s="71"/>
      <c r="U46" s="71"/>
      <c r="V46" s="71"/>
      <c r="W46" s="72" t="s">
        <v>275</v>
      </c>
    </row>
    <row r="47" s="39" customFormat="1" ht="70" spans="1:23">
      <c r="A47" s="51">
        <v>41</v>
      </c>
      <c r="B47" s="52" t="s">
        <v>276</v>
      </c>
      <c r="C47" s="51" t="s">
        <v>277</v>
      </c>
      <c r="D47" s="53" t="s">
        <v>57</v>
      </c>
      <c r="E47" s="53" t="s">
        <v>66</v>
      </c>
      <c r="F47" s="53" t="s">
        <v>278</v>
      </c>
      <c r="G47" s="51" t="s">
        <v>279</v>
      </c>
      <c r="H47" s="55" t="s">
        <v>280</v>
      </c>
      <c r="I47" s="65" t="s">
        <v>81</v>
      </c>
      <c r="J47" s="66" t="s">
        <v>82</v>
      </c>
      <c r="K47" s="52" t="s">
        <v>37</v>
      </c>
      <c r="L47" s="67">
        <v>885.8</v>
      </c>
      <c r="M47" s="67"/>
      <c r="N47" s="67">
        <f t="shared" si="2"/>
        <v>704.6164</v>
      </c>
      <c r="O47" s="67">
        <v>704.6164</v>
      </c>
      <c r="P47" s="67">
        <v>0</v>
      </c>
      <c r="Q47" s="67"/>
      <c r="R47" s="67"/>
      <c r="S47" s="71"/>
      <c r="T47" s="71"/>
      <c r="U47" s="71"/>
      <c r="V47" s="71"/>
      <c r="W47" s="72" t="s">
        <v>281</v>
      </c>
    </row>
    <row r="48" s="39" customFormat="1" ht="52.5" spans="1:23">
      <c r="A48" s="51">
        <v>42</v>
      </c>
      <c r="B48" s="52" t="s">
        <v>282</v>
      </c>
      <c r="C48" s="51" t="s">
        <v>283</v>
      </c>
      <c r="D48" s="53" t="s">
        <v>30</v>
      </c>
      <c r="E48" s="53" t="s">
        <v>75</v>
      </c>
      <c r="F48" s="53" t="s">
        <v>284</v>
      </c>
      <c r="G48" s="51" t="s">
        <v>68</v>
      </c>
      <c r="H48" s="55" t="s">
        <v>285</v>
      </c>
      <c r="I48" s="65" t="s">
        <v>44</v>
      </c>
      <c r="J48" s="66" t="s">
        <v>45</v>
      </c>
      <c r="K48" s="52" t="s">
        <v>37</v>
      </c>
      <c r="L48" s="67">
        <v>6540</v>
      </c>
      <c r="M48" s="67"/>
      <c r="N48" s="67">
        <f t="shared" si="2"/>
        <v>4328.587409</v>
      </c>
      <c r="O48" s="67">
        <v>400</v>
      </c>
      <c r="P48" s="67">
        <v>3928.587409</v>
      </c>
      <c r="Q48" s="67"/>
      <c r="R48" s="67"/>
      <c r="S48" s="71"/>
      <c r="T48" s="71"/>
      <c r="U48" s="71"/>
      <c r="V48" s="71"/>
      <c r="W48" s="72" t="s">
        <v>286</v>
      </c>
    </row>
    <row r="49" s="39" customFormat="1" ht="140" spans="1:23">
      <c r="A49" s="51">
        <v>43</v>
      </c>
      <c r="B49" s="52" t="s">
        <v>287</v>
      </c>
      <c r="C49" s="51" t="s">
        <v>288</v>
      </c>
      <c r="D49" s="53" t="s">
        <v>57</v>
      </c>
      <c r="E49" s="53" t="s">
        <v>66</v>
      </c>
      <c r="F49" s="53" t="s">
        <v>289</v>
      </c>
      <c r="G49" s="51" t="s">
        <v>290</v>
      </c>
      <c r="H49" s="55" t="s">
        <v>291</v>
      </c>
      <c r="I49" s="65" t="s">
        <v>35</v>
      </c>
      <c r="J49" s="66" t="s">
        <v>36</v>
      </c>
      <c r="K49" s="52" t="s">
        <v>37</v>
      </c>
      <c r="L49" s="67">
        <v>663</v>
      </c>
      <c r="M49" s="67">
        <v>0</v>
      </c>
      <c r="N49" s="67">
        <f t="shared" si="2"/>
        <v>663</v>
      </c>
      <c r="O49" s="67">
        <v>663</v>
      </c>
      <c r="P49" s="67">
        <v>0</v>
      </c>
      <c r="Q49" s="67"/>
      <c r="R49" s="67"/>
      <c r="S49" s="71"/>
      <c r="T49" s="71"/>
      <c r="U49" s="71"/>
      <c r="V49" s="71"/>
      <c r="W49" s="72" t="s">
        <v>292</v>
      </c>
    </row>
    <row r="50" s="39" customFormat="1" ht="52.5" spans="1:23">
      <c r="A50" s="51">
        <v>44</v>
      </c>
      <c r="B50" s="52" t="s">
        <v>293</v>
      </c>
      <c r="C50" s="51" t="s">
        <v>294</v>
      </c>
      <c r="D50" s="53" t="s">
        <v>57</v>
      </c>
      <c r="E50" s="53" t="s">
        <v>75</v>
      </c>
      <c r="F50" s="53" t="s">
        <v>284</v>
      </c>
      <c r="G50" s="51" t="s">
        <v>295</v>
      </c>
      <c r="H50" s="55" t="s">
        <v>296</v>
      </c>
      <c r="I50" s="65" t="s">
        <v>52</v>
      </c>
      <c r="J50" s="66" t="s">
        <v>53</v>
      </c>
      <c r="K50" s="52" t="s">
        <v>37</v>
      </c>
      <c r="L50" s="67">
        <v>200</v>
      </c>
      <c r="M50" s="67"/>
      <c r="N50" s="67">
        <f t="shared" si="2"/>
        <v>192.804792</v>
      </c>
      <c r="O50" s="67">
        <v>150</v>
      </c>
      <c r="P50" s="67">
        <v>42.804792</v>
      </c>
      <c r="Q50" s="67"/>
      <c r="R50" s="67"/>
      <c r="S50" s="71"/>
      <c r="T50" s="71"/>
      <c r="U50" s="71"/>
      <c r="V50" s="71"/>
      <c r="W50" s="72" t="s">
        <v>297</v>
      </c>
    </row>
    <row r="51" s="39" customFormat="1" ht="70" spans="1:23">
      <c r="A51" s="51">
        <v>45</v>
      </c>
      <c r="B51" s="52" t="s">
        <v>298</v>
      </c>
      <c r="C51" s="51" t="s">
        <v>299</v>
      </c>
      <c r="D51" s="53" t="s">
        <v>30</v>
      </c>
      <c r="E51" s="53" t="s">
        <v>75</v>
      </c>
      <c r="F51" s="53" t="s">
        <v>260</v>
      </c>
      <c r="G51" s="51" t="s">
        <v>50</v>
      </c>
      <c r="H51" s="55" t="s">
        <v>300</v>
      </c>
      <c r="I51" s="65" t="s">
        <v>52</v>
      </c>
      <c r="J51" s="66" t="s">
        <v>53</v>
      </c>
      <c r="K51" s="52" t="s">
        <v>183</v>
      </c>
      <c r="L51" s="67">
        <v>340</v>
      </c>
      <c r="M51" s="67"/>
      <c r="N51" s="67">
        <f t="shared" si="2"/>
        <v>340</v>
      </c>
      <c r="O51" s="67">
        <v>0</v>
      </c>
      <c r="P51" s="67">
        <v>340</v>
      </c>
      <c r="Q51" s="67"/>
      <c r="R51" s="67"/>
      <c r="S51" s="71"/>
      <c r="T51" s="71"/>
      <c r="U51" s="71"/>
      <c r="V51" s="71"/>
      <c r="W51" s="72" t="s">
        <v>301</v>
      </c>
    </row>
    <row r="52" s="39" customFormat="1" ht="70" spans="1:23">
      <c r="A52" s="51">
        <v>46</v>
      </c>
      <c r="B52" s="52" t="s">
        <v>302</v>
      </c>
      <c r="C52" s="51" t="s">
        <v>303</v>
      </c>
      <c r="D52" s="53" t="s">
        <v>30</v>
      </c>
      <c r="E52" s="53" t="s">
        <v>75</v>
      </c>
      <c r="F52" s="53" t="s">
        <v>260</v>
      </c>
      <c r="G52" s="51" t="s">
        <v>50</v>
      </c>
      <c r="H52" s="55" t="s">
        <v>300</v>
      </c>
      <c r="I52" s="65" t="s">
        <v>52</v>
      </c>
      <c r="J52" s="66" t="s">
        <v>53</v>
      </c>
      <c r="K52" s="52" t="s">
        <v>183</v>
      </c>
      <c r="L52" s="67">
        <v>340</v>
      </c>
      <c r="M52" s="67"/>
      <c r="N52" s="67">
        <f t="shared" si="2"/>
        <v>340</v>
      </c>
      <c r="O52" s="67">
        <v>0</v>
      </c>
      <c r="P52" s="67">
        <v>340</v>
      </c>
      <c r="Q52" s="67"/>
      <c r="R52" s="67"/>
      <c r="S52" s="71"/>
      <c r="T52" s="71"/>
      <c r="U52" s="71"/>
      <c r="V52" s="71"/>
      <c r="W52" s="72" t="s">
        <v>301</v>
      </c>
    </row>
    <row r="53" s="39" customFormat="1" ht="52.5" spans="1:23">
      <c r="A53" s="51">
        <v>47</v>
      </c>
      <c r="B53" s="52" t="s">
        <v>304</v>
      </c>
      <c r="C53" s="51" t="s">
        <v>305</v>
      </c>
      <c r="D53" s="53" t="s">
        <v>57</v>
      </c>
      <c r="E53" s="53" t="s">
        <v>75</v>
      </c>
      <c r="F53" s="53" t="s">
        <v>306</v>
      </c>
      <c r="G53" s="51" t="s">
        <v>307</v>
      </c>
      <c r="H53" s="55" t="s">
        <v>308</v>
      </c>
      <c r="I53" s="65" t="s">
        <v>115</v>
      </c>
      <c r="J53" s="66" t="s">
        <v>116</v>
      </c>
      <c r="K53" s="52" t="s">
        <v>37</v>
      </c>
      <c r="L53" s="67">
        <v>180</v>
      </c>
      <c r="M53" s="67"/>
      <c r="N53" s="67">
        <f t="shared" si="2"/>
        <v>90.83</v>
      </c>
      <c r="O53" s="67">
        <v>90.83</v>
      </c>
      <c r="P53" s="67">
        <v>0</v>
      </c>
      <c r="Q53" s="67"/>
      <c r="R53" s="67"/>
      <c r="S53" s="71"/>
      <c r="T53" s="71"/>
      <c r="U53" s="71"/>
      <c r="V53" s="71"/>
      <c r="W53" s="72" t="s">
        <v>309</v>
      </c>
    </row>
    <row r="54" s="39" customFormat="1" ht="70" spans="1:23">
      <c r="A54" s="51">
        <v>48</v>
      </c>
      <c r="B54" s="52" t="s">
        <v>310</v>
      </c>
      <c r="C54" s="51" t="s">
        <v>311</v>
      </c>
      <c r="D54" s="53" t="s">
        <v>57</v>
      </c>
      <c r="E54" s="53" t="s">
        <v>75</v>
      </c>
      <c r="F54" s="53" t="s">
        <v>312</v>
      </c>
      <c r="G54" s="51" t="s">
        <v>313</v>
      </c>
      <c r="H54" s="55" t="s">
        <v>314</v>
      </c>
      <c r="I54" s="65" t="s">
        <v>246</v>
      </c>
      <c r="J54" s="66" t="s">
        <v>247</v>
      </c>
      <c r="K54" s="52" t="s">
        <v>37</v>
      </c>
      <c r="L54" s="67">
        <v>40</v>
      </c>
      <c r="M54" s="67"/>
      <c r="N54" s="67">
        <f t="shared" si="2"/>
        <v>40</v>
      </c>
      <c r="O54" s="67">
        <v>40</v>
      </c>
      <c r="P54" s="67">
        <v>0</v>
      </c>
      <c r="Q54" s="67"/>
      <c r="R54" s="67"/>
      <c r="S54" s="71"/>
      <c r="T54" s="71"/>
      <c r="U54" s="71"/>
      <c r="V54" s="71"/>
      <c r="W54" s="72" t="s">
        <v>315</v>
      </c>
    </row>
    <row r="55" s="39" customFormat="1" ht="87.5" spans="1:23">
      <c r="A55" s="51">
        <v>49</v>
      </c>
      <c r="B55" s="52" t="s">
        <v>316</v>
      </c>
      <c r="C55" s="51" t="s">
        <v>317</v>
      </c>
      <c r="D55" s="53" t="s">
        <v>57</v>
      </c>
      <c r="E55" s="53" t="s">
        <v>75</v>
      </c>
      <c r="F55" s="53" t="s">
        <v>289</v>
      </c>
      <c r="G55" s="51" t="s">
        <v>318</v>
      </c>
      <c r="H55" s="55" t="s">
        <v>319</v>
      </c>
      <c r="I55" s="65" t="s">
        <v>320</v>
      </c>
      <c r="J55" s="66" t="s">
        <v>321</v>
      </c>
      <c r="K55" s="52" t="s">
        <v>37</v>
      </c>
      <c r="L55" s="67">
        <v>393</v>
      </c>
      <c r="M55" s="67">
        <v>0</v>
      </c>
      <c r="N55" s="67">
        <f t="shared" si="2"/>
        <v>391.4292</v>
      </c>
      <c r="O55" s="67">
        <v>391.4292</v>
      </c>
      <c r="P55" s="67">
        <v>0</v>
      </c>
      <c r="Q55" s="67"/>
      <c r="R55" s="67"/>
      <c r="S55" s="71"/>
      <c r="T55" s="71"/>
      <c r="U55" s="71"/>
      <c r="V55" s="71"/>
      <c r="W55" s="72" t="s">
        <v>322</v>
      </c>
    </row>
    <row r="56" s="39" customFormat="1" ht="52.5" spans="1:23">
      <c r="A56" s="51">
        <v>50</v>
      </c>
      <c r="B56" s="52" t="s">
        <v>323</v>
      </c>
      <c r="C56" s="51" t="s">
        <v>324</v>
      </c>
      <c r="D56" s="53" t="s">
        <v>57</v>
      </c>
      <c r="E56" s="53" t="s">
        <v>75</v>
      </c>
      <c r="F56" s="53" t="s">
        <v>289</v>
      </c>
      <c r="G56" s="51" t="s">
        <v>318</v>
      </c>
      <c r="H56" s="55" t="s">
        <v>325</v>
      </c>
      <c r="I56" s="65" t="s">
        <v>320</v>
      </c>
      <c r="J56" s="66" t="s">
        <v>321</v>
      </c>
      <c r="K56" s="52" t="s">
        <v>37</v>
      </c>
      <c r="L56" s="67">
        <v>368</v>
      </c>
      <c r="M56" s="67">
        <v>0</v>
      </c>
      <c r="N56" s="67">
        <f t="shared" si="2"/>
        <v>348.719193</v>
      </c>
      <c r="O56" s="67">
        <v>348.719193</v>
      </c>
      <c r="P56" s="67">
        <v>0</v>
      </c>
      <c r="Q56" s="67"/>
      <c r="R56" s="67"/>
      <c r="S56" s="71"/>
      <c r="T56" s="71"/>
      <c r="U56" s="71"/>
      <c r="V56" s="71"/>
      <c r="W56" s="72" t="s">
        <v>326</v>
      </c>
    </row>
    <row r="57" s="39" customFormat="1" ht="52.5" spans="1:23">
      <c r="A57" s="51">
        <v>51</v>
      </c>
      <c r="B57" s="52" t="s">
        <v>327</v>
      </c>
      <c r="C57" s="51" t="s">
        <v>328</v>
      </c>
      <c r="D57" s="53" t="s">
        <v>57</v>
      </c>
      <c r="E57" s="53" t="s">
        <v>75</v>
      </c>
      <c r="F57" s="53" t="s">
        <v>278</v>
      </c>
      <c r="G57" s="51" t="s">
        <v>59</v>
      </c>
      <c r="H57" s="55" t="s">
        <v>329</v>
      </c>
      <c r="I57" s="65" t="s">
        <v>61</v>
      </c>
      <c r="J57" s="66" t="s">
        <v>62</v>
      </c>
      <c r="K57" s="52" t="s">
        <v>37</v>
      </c>
      <c r="L57" s="67">
        <v>4720</v>
      </c>
      <c r="M57" s="67"/>
      <c r="N57" s="67">
        <f t="shared" si="2"/>
        <v>4499.68567</v>
      </c>
      <c r="O57" s="67">
        <v>4255.29</v>
      </c>
      <c r="P57" s="67">
        <v>244.39567</v>
      </c>
      <c r="Q57" s="67"/>
      <c r="R57" s="67"/>
      <c r="S57" s="71"/>
      <c r="T57" s="71"/>
      <c r="U57" s="71"/>
      <c r="V57" s="71"/>
      <c r="W57" s="72" t="s">
        <v>330</v>
      </c>
    </row>
    <row r="58" s="39" customFormat="1" ht="52.5" spans="1:23">
      <c r="A58" s="51">
        <v>52</v>
      </c>
      <c r="B58" s="52" t="s">
        <v>331</v>
      </c>
      <c r="C58" s="51" t="s">
        <v>332</v>
      </c>
      <c r="D58" s="53" t="s">
        <v>57</v>
      </c>
      <c r="E58" s="53" t="s">
        <v>75</v>
      </c>
      <c r="F58" s="53" t="s">
        <v>333</v>
      </c>
      <c r="G58" s="51" t="s">
        <v>334</v>
      </c>
      <c r="H58" s="55" t="s">
        <v>335</v>
      </c>
      <c r="I58" s="65" t="s">
        <v>320</v>
      </c>
      <c r="J58" s="66" t="s">
        <v>321</v>
      </c>
      <c r="K58" s="52" t="s">
        <v>37</v>
      </c>
      <c r="L58" s="67">
        <v>850</v>
      </c>
      <c r="M58" s="67"/>
      <c r="N58" s="67">
        <f t="shared" si="2"/>
        <v>745.806055</v>
      </c>
      <c r="O58" s="67">
        <v>0</v>
      </c>
      <c r="P58" s="67">
        <v>745.806055</v>
      </c>
      <c r="Q58" s="67"/>
      <c r="R58" s="67"/>
      <c r="S58" s="71"/>
      <c r="T58" s="71"/>
      <c r="U58" s="71"/>
      <c r="V58" s="71"/>
      <c r="W58" s="72" t="s">
        <v>336</v>
      </c>
    </row>
    <row r="59" s="39" customFormat="1" ht="52.5" spans="1:23">
      <c r="A59" s="51">
        <v>53</v>
      </c>
      <c r="B59" s="52" t="s">
        <v>337</v>
      </c>
      <c r="C59" s="51" t="s">
        <v>338</v>
      </c>
      <c r="D59" s="53" t="s">
        <v>57</v>
      </c>
      <c r="E59" s="53" t="s">
        <v>75</v>
      </c>
      <c r="F59" s="53" t="s">
        <v>339</v>
      </c>
      <c r="G59" s="51" t="s">
        <v>340</v>
      </c>
      <c r="H59" s="55" t="s">
        <v>341</v>
      </c>
      <c r="I59" s="65" t="s">
        <v>61</v>
      </c>
      <c r="J59" s="66" t="s">
        <v>62</v>
      </c>
      <c r="K59" s="52" t="s">
        <v>37</v>
      </c>
      <c r="L59" s="67">
        <v>5270</v>
      </c>
      <c r="M59" s="67"/>
      <c r="N59" s="67">
        <f t="shared" si="2"/>
        <v>5270</v>
      </c>
      <c r="O59" s="67">
        <v>5128</v>
      </c>
      <c r="P59" s="67">
        <v>142</v>
      </c>
      <c r="Q59" s="67"/>
      <c r="R59" s="67"/>
      <c r="S59" s="71"/>
      <c r="T59" s="71"/>
      <c r="U59" s="71"/>
      <c r="V59" s="71"/>
      <c r="W59" s="72" t="s">
        <v>342</v>
      </c>
    </row>
    <row r="60" s="39" customFormat="1" ht="52.5" spans="1:23">
      <c r="A60" s="51">
        <v>54</v>
      </c>
      <c r="B60" s="52" t="s">
        <v>343</v>
      </c>
      <c r="C60" s="51" t="s">
        <v>344</v>
      </c>
      <c r="D60" s="53" t="s">
        <v>174</v>
      </c>
      <c r="E60" s="53" t="s">
        <v>75</v>
      </c>
      <c r="F60" s="53" t="s">
        <v>339</v>
      </c>
      <c r="G60" s="51" t="s">
        <v>345</v>
      </c>
      <c r="H60" s="55" t="s">
        <v>346</v>
      </c>
      <c r="I60" s="65" t="s">
        <v>347</v>
      </c>
      <c r="J60" s="66" t="s">
        <v>348</v>
      </c>
      <c r="K60" s="52" t="s">
        <v>37</v>
      </c>
      <c r="L60" s="67">
        <v>77</v>
      </c>
      <c r="M60" s="67"/>
      <c r="N60" s="67">
        <f t="shared" si="2"/>
        <v>77</v>
      </c>
      <c r="O60" s="67">
        <v>77</v>
      </c>
      <c r="P60" s="67">
        <v>0</v>
      </c>
      <c r="Q60" s="67"/>
      <c r="R60" s="67"/>
      <c r="S60" s="71"/>
      <c r="T60" s="71"/>
      <c r="U60" s="71"/>
      <c r="V60" s="71"/>
      <c r="W60" s="72" t="s">
        <v>349</v>
      </c>
    </row>
    <row r="61" s="39" customFormat="1" ht="52.5" spans="1:23">
      <c r="A61" s="51">
        <v>55</v>
      </c>
      <c r="B61" s="52" t="s">
        <v>350</v>
      </c>
      <c r="C61" s="51" t="s">
        <v>351</v>
      </c>
      <c r="D61" s="53" t="s">
        <v>57</v>
      </c>
      <c r="E61" s="53" t="s">
        <v>75</v>
      </c>
      <c r="F61" s="53" t="s">
        <v>339</v>
      </c>
      <c r="G61" s="51" t="s">
        <v>352</v>
      </c>
      <c r="H61" s="55" t="s">
        <v>353</v>
      </c>
      <c r="I61" s="65" t="s">
        <v>208</v>
      </c>
      <c r="J61" s="66" t="s">
        <v>209</v>
      </c>
      <c r="K61" s="52" t="s">
        <v>37</v>
      </c>
      <c r="L61" s="67">
        <v>70</v>
      </c>
      <c r="M61" s="67"/>
      <c r="N61" s="67">
        <f t="shared" si="2"/>
        <v>63.412</v>
      </c>
      <c r="O61" s="67">
        <v>0</v>
      </c>
      <c r="P61" s="67">
        <v>63.412</v>
      </c>
      <c r="Q61" s="67"/>
      <c r="R61" s="67"/>
      <c r="S61" s="71"/>
      <c r="T61" s="71"/>
      <c r="U61" s="71"/>
      <c r="V61" s="71"/>
      <c r="W61" s="72" t="s">
        <v>354</v>
      </c>
    </row>
    <row r="62" s="39" customFormat="1" ht="70" spans="1:23">
      <c r="A62" s="51">
        <v>56</v>
      </c>
      <c r="B62" s="52" t="s">
        <v>355</v>
      </c>
      <c r="C62" s="51" t="s">
        <v>356</v>
      </c>
      <c r="D62" s="53" t="s">
        <v>57</v>
      </c>
      <c r="E62" s="53" t="s">
        <v>75</v>
      </c>
      <c r="F62" s="53" t="s">
        <v>339</v>
      </c>
      <c r="G62" s="51" t="s">
        <v>141</v>
      </c>
      <c r="H62" s="55" t="s">
        <v>357</v>
      </c>
      <c r="I62" s="65" t="s">
        <v>208</v>
      </c>
      <c r="J62" s="66" t="s">
        <v>209</v>
      </c>
      <c r="K62" s="52" t="s">
        <v>37</v>
      </c>
      <c r="L62" s="67">
        <v>30</v>
      </c>
      <c r="M62" s="67"/>
      <c r="N62" s="67">
        <f t="shared" si="2"/>
        <v>26.756316</v>
      </c>
      <c r="O62" s="67">
        <v>0</v>
      </c>
      <c r="P62" s="67">
        <v>26.756316</v>
      </c>
      <c r="Q62" s="67"/>
      <c r="R62" s="67"/>
      <c r="S62" s="71"/>
      <c r="T62" s="71"/>
      <c r="U62" s="71"/>
      <c r="V62" s="71"/>
      <c r="W62" s="72" t="s">
        <v>358</v>
      </c>
    </row>
    <row r="63" s="39" customFormat="1" ht="52.5" spans="1:23">
      <c r="A63" s="51">
        <v>57</v>
      </c>
      <c r="B63" s="52" t="s">
        <v>359</v>
      </c>
      <c r="C63" s="51" t="s">
        <v>360</v>
      </c>
      <c r="D63" s="53" t="s">
        <v>30</v>
      </c>
      <c r="E63" s="53" t="s">
        <v>75</v>
      </c>
      <c r="F63" s="53" t="s">
        <v>339</v>
      </c>
      <c r="G63" s="51" t="s">
        <v>68</v>
      </c>
      <c r="H63" s="55" t="s">
        <v>361</v>
      </c>
      <c r="I63" s="65" t="s">
        <v>44</v>
      </c>
      <c r="J63" s="66" t="s">
        <v>45</v>
      </c>
      <c r="K63" s="52" t="s">
        <v>37</v>
      </c>
      <c r="L63" s="67">
        <v>3750</v>
      </c>
      <c r="M63" s="67"/>
      <c r="N63" s="67">
        <f t="shared" si="2"/>
        <v>1226.970816</v>
      </c>
      <c r="O63" s="67">
        <v>30.99214</v>
      </c>
      <c r="P63" s="67">
        <v>1195.978676</v>
      </c>
      <c r="Q63" s="67"/>
      <c r="R63" s="67"/>
      <c r="S63" s="71"/>
      <c r="T63" s="71"/>
      <c r="U63" s="71"/>
      <c r="V63" s="71"/>
      <c r="W63" s="72" t="s">
        <v>362</v>
      </c>
    </row>
    <row r="64" s="39" customFormat="1" ht="52.5" spans="1:23">
      <c r="A64" s="51">
        <v>58</v>
      </c>
      <c r="B64" s="52" t="s">
        <v>363</v>
      </c>
      <c r="C64" s="51" t="s">
        <v>364</v>
      </c>
      <c r="D64" s="53" t="s">
        <v>30</v>
      </c>
      <c r="E64" s="53" t="s">
        <v>75</v>
      </c>
      <c r="F64" s="53" t="s">
        <v>339</v>
      </c>
      <c r="G64" s="51" t="s">
        <v>68</v>
      </c>
      <c r="H64" s="55" t="s">
        <v>361</v>
      </c>
      <c r="I64" s="65" t="s">
        <v>44</v>
      </c>
      <c r="J64" s="66" t="s">
        <v>45</v>
      </c>
      <c r="K64" s="52" t="s">
        <v>37</v>
      </c>
      <c r="L64" s="67">
        <v>3200</v>
      </c>
      <c r="M64" s="67"/>
      <c r="N64" s="67">
        <f t="shared" si="2"/>
        <v>2633.482837</v>
      </c>
      <c r="O64" s="67">
        <v>824.35641</v>
      </c>
      <c r="P64" s="67">
        <v>1809.126427</v>
      </c>
      <c r="Q64" s="67"/>
      <c r="R64" s="67"/>
      <c r="S64" s="71"/>
      <c r="T64" s="71"/>
      <c r="U64" s="71"/>
      <c r="V64" s="71"/>
      <c r="W64" s="72" t="s">
        <v>365</v>
      </c>
    </row>
    <row r="65" s="39" customFormat="1" ht="52.5" spans="1:23">
      <c r="A65" s="51">
        <v>59</v>
      </c>
      <c r="B65" s="52" t="s">
        <v>366</v>
      </c>
      <c r="C65" s="51" t="s">
        <v>367</v>
      </c>
      <c r="D65" s="53" t="s">
        <v>57</v>
      </c>
      <c r="E65" s="53" t="s">
        <v>75</v>
      </c>
      <c r="F65" s="53" t="s">
        <v>339</v>
      </c>
      <c r="G65" s="51" t="s">
        <v>368</v>
      </c>
      <c r="H65" s="55" t="s">
        <v>369</v>
      </c>
      <c r="I65" s="65" t="s">
        <v>189</v>
      </c>
      <c r="J65" s="66" t="s">
        <v>190</v>
      </c>
      <c r="K65" s="52" t="s">
        <v>370</v>
      </c>
      <c r="L65" s="67">
        <v>47</v>
      </c>
      <c r="M65" s="67"/>
      <c r="N65" s="67">
        <f t="shared" si="2"/>
        <v>47</v>
      </c>
      <c r="O65" s="67">
        <v>0</v>
      </c>
      <c r="P65" s="67">
        <v>0</v>
      </c>
      <c r="Q65" s="67"/>
      <c r="R65" s="67">
        <v>47</v>
      </c>
      <c r="S65" s="71"/>
      <c r="T65" s="71"/>
      <c r="U65" s="71"/>
      <c r="V65" s="71"/>
      <c r="W65" s="72" t="s">
        <v>371</v>
      </c>
    </row>
    <row r="66" s="39" customFormat="1" ht="87.5" spans="1:23">
      <c r="A66" s="51">
        <v>60</v>
      </c>
      <c r="B66" s="52" t="s">
        <v>372</v>
      </c>
      <c r="C66" s="51" t="s">
        <v>373</v>
      </c>
      <c r="D66" s="53" t="s">
        <v>57</v>
      </c>
      <c r="E66" s="53" t="s">
        <v>75</v>
      </c>
      <c r="F66" s="53" t="s">
        <v>374</v>
      </c>
      <c r="G66" s="51" t="s">
        <v>375</v>
      </c>
      <c r="H66" s="55" t="s">
        <v>376</v>
      </c>
      <c r="I66" s="65" t="s">
        <v>201</v>
      </c>
      <c r="J66" s="66" t="s">
        <v>202</v>
      </c>
      <c r="K66" s="52" t="s">
        <v>37</v>
      </c>
      <c r="L66" s="67">
        <v>1400</v>
      </c>
      <c r="M66" s="67"/>
      <c r="N66" s="67">
        <f t="shared" si="2"/>
        <v>401.37125</v>
      </c>
      <c r="O66" s="67">
        <v>401.37125</v>
      </c>
      <c r="P66" s="67">
        <v>0</v>
      </c>
      <c r="Q66" s="67"/>
      <c r="R66" s="67"/>
      <c r="S66" s="71"/>
      <c r="T66" s="71"/>
      <c r="U66" s="71"/>
      <c r="V66" s="71"/>
      <c r="W66" s="72" t="s">
        <v>377</v>
      </c>
    </row>
    <row r="67" s="39" customFormat="1" ht="52.5" spans="1:23">
      <c r="A67" s="51">
        <v>61</v>
      </c>
      <c r="B67" s="52" t="s">
        <v>378</v>
      </c>
      <c r="C67" s="51" t="s">
        <v>379</v>
      </c>
      <c r="D67" s="53" t="s">
        <v>57</v>
      </c>
      <c r="E67" s="53" t="s">
        <v>75</v>
      </c>
      <c r="F67" s="53" t="s">
        <v>374</v>
      </c>
      <c r="G67" s="51" t="s">
        <v>100</v>
      </c>
      <c r="H67" s="55" t="s">
        <v>380</v>
      </c>
      <c r="I67" s="65" t="s">
        <v>81</v>
      </c>
      <c r="J67" s="66" t="s">
        <v>82</v>
      </c>
      <c r="K67" s="52" t="s">
        <v>102</v>
      </c>
      <c r="L67" s="67">
        <v>28.224809</v>
      </c>
      <c r="M67" s="67"/>
      <c r="N67" s="67">
        <f t="shared" si="2"/>
        <v>28.224809</v>
      </c>
      <c r="O67" s="67">
        <v>28.224809</v>
      </c>
      <c r="P67" s="67">
        <v>0</v>
      </c>
      <c r="Q67" s="67"/>
      <c r="R67" s="67"/>
      <c r="S67" s="71"/>
      <c r="T67" s="71"/>
      <c r="U67" s="71"/>
      <c r="V67" s="71"/>
      <c r="W67" s="72" t="s">
        <v>381</v>
      </c>
    </row>
    <row r="68" s="39" customFormat="1" ht="70" spans="1:23">
      <c r="A68" s="51">
        <v>62</v>
      </c>
      <c r="B68" s="52" t="s">
        <v>382</v>
      </c>
      <c r="C68" s="51" t="s">
        <v>383</v>
      </c>
      <c r="D68" s="53" t="s">
        <v>30</v>
      </c>
      <c r="E68" s="53" t="s">
        <v>75</v>
      </c>
      <c r="F68" s="53" t="s">
        <v>384</v>
      </c>
      <c r="G68" s="51" t="s">
        <v>345</v>
      </c>
      <c r="H68" s="55" t="s">
        <v>385</v>
      </c>
      <c r="I68" s="65" t="s">
        <v>44</v>
      </c>
      <c r="J68" s="66" t="s">
        <v>45</v>
      </c>
      <c r="K68" s="52" t="s">
        <v>37</v>
      </c>
      <c r="L68" s="67">
        <v>3000</v>
      </c>
      <c r="M68" s="67"/>
      <c r="N68" s="67">
        <f t="shared" si="2"/>
        <v>480</v>
      </c>
      <c r="O68" s="67">
        <v>0</v>
      </c>
      <c r="P68" s="67">
        <v>480</v>
      </c>
      <c r="Q68" s="67"/>
      <c r="R68" s="67"/>
      <c r="S68" s="71"/>
      <c r="T68" s="71"/>
      <c r="U68" s="71"/>
      <c r="V68" s="71"/>
      <c r="W68" s="72" t="s">
        <v>386</v>
      </c>
    </row>
    <row r="69" s="39" customFormat="1" ht="52.5" spans="1:23">
      <c r="A69" s="51">
        <v>63</v>
      </c>
      <c r="B69" s="52" t="s">
        <v>387</v>
      </c>
      <c r="C69" s="52" t="s">
        <v>388</v>
      </c>
      <c r="D69" s="53" t="s">
        <v>30</v>
      </c>
      <c r="E69" s="53" t="s">
        <v>75</v>
      </c>
      <c r="F69" s="53" t="s">
        <v>339</v>
      </c>
      <c r="G69" s="52" t="s">
        <v>345</v>
      </c>
      <c r="H69" s="73" t="s">
        <v>389</v>
      </c>
      <c r="I69" s="66" t="s">
        <v>44</v>
      </c>
      <c r="J69" s="66" t="s">
        <v>45</v>
      </c>
      <c r="K69" s="52" t="s">
        <v>37</v>
      </c>
      <c r="L69" s="67">
        <v>9000</v>
      </c>
      <c r="M69" s="67"/>
      <c r="N69" s="67">
        <f t="shared" si="2"/>
        <v>2173.178849</v>
      </c>
      <c r="O69" s="67">
        <v>1766.98651</v>
      </c>
      <c r="P69" s="67">
        <v>406.192339</v>
      </c>
      <c r="Q69" s="67"/>
      <c r="R69" s="67"/>
      <c r="S69" s="71"/>
      <c r="T69" s="71"/>
      <c r="U69" s="71"/>
      <c r="V69" s="71"/>
      <c r="W69" s="72" t="s">
        <v>390</v>
      </c>
    </row>
  </sheetData>
  <autoFilter xmlns:etc="http://www.wps.cn/officeDocument/2017/etCustomData" ref="A6:W69" etc:filterBottomFollowUsedRange="0">
    <extLst/>
  </autoFilter>
  <mergeCells count="22">
    <mergeCell ref="A1:W1"/>
    <mergeCell ref="A2:C2"/>
    <mergeCell ref="H2:J2"/>
    <mergeCell ref="S2:W2"/>
    <mergeCell ref="L3:V3"/>
    <mergeCell ref="N4:R4"/>
    <mergeCell ref="T4:V4"/>
    <mergeCell ref="A3:A5"/>
    <mergeCell ref="B3:B5"/>
    <mergeCell ref="C3:C5"/>
    <mergeCell ref="D3:D5"/>
    <mergeCell ref="E3:E5"/>
    <mergeCell ref="F3:F5"/>
    <mergeCell ref="G3:G5"/>
    <mergeCell ref="H3:H5"/>
    <mergeCell ref="I3:I5"/>
    <mergeCell ref="J3:J5"/>
    <mergeCell ref="K3:K5"/>
    <mergeCell ref="L4:L5"/>
    <mergeCell ref="M4:M5"/>
    <mergeCell ref="S4:S5"/>
    <mergeCell ref="W3:W5"/>
  </mergeCells>
  <dataValidations count="3">
    <dataValidation type="list" allowBlank="1" showInputMessage="1" showErrorMessage="1" sqref="D7:D69">
      <formula1>"产业发展类,就业类,乡村建设类,易地搬迁后扶类,巩固拓展脱贫攻坚成果类,其他类"</formula1>
    </dataValidation>
    <dataValidation type="list" allowBlank="1" showInputMessage="1" showErrorMessage="1" sqref="E7:E69">
      <formula1>"新建,续建,改扩建"</formula1>
    </dataValidation>
    <dataValidation type="list" allowBlank="1" showInputMessage="1" showErrorMessage="1" sqref="K7:K69">
      <formula1>"巩固任务资金,以工代赈任务资金,少数民族发展任务资金,国有林场资金,国有农场资金,国有牧场资金,债券资金"</formula1>
    </dataValidation>
  </dataValidations>
  <pageMargins left="0.590277777777778" right="0.196527777777778" top="0.393055555555556" bottom="0.393055555555556" header="0.298611111111111" footer="0.298611111111111"/>
  <pageSetup paperSize="9" scale="36"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
  <sheetViews>
    <sheetView showZeros="0" topLeftCell="E1" workbookViewId="0">
      <selection activeCell="T6" sqref="T6"/>
    </sheetView>
  </sheetViews>
  <sheetFormatPr defaultColWidth="8.89090909090909" defaultRowHeight="14" outlineLevelRow="5"/>
  <cols>
    <col min="1" max="1" width="10.7818181818182" style="5" customWidth="1"/>
    <col min="2" max="2" width="8.78181818181818" style="5" customWidth="1"/>
    <col min="3" max="3" width="8.78181818181818" style="6" customWidth="1"/>
    <col min="4" max="4" width="8.78181818181818" style="7" customWidth="1"/>
    <col min="5" max="5" width="8.78181818181818" style="8" customWidth="1"/>
    <col min="6" max="6" width="8.78181818181818" style="9" customWidth="1"/>
    <col min="7" max="7" width="8.78181818181818" style="7" customWidth="1"/>
    <col min="8" max="8" width="8.78181818181818" style="8" customWidth="1"/>
    <col min="9" max="9" width="8.78181818181818" style="9" customWidth="1"/>
    <col min="10" max="10" width="8.78181818181818" style="7" customWidth="1"/>
    <col min="11" max="11" width="8.78181818181818" style="8" customWidth="1"/>
    <col min="12" max="12" width="8.78181818181818" style="9" customWidth="1"/>
    <col min="13" max="13" width="8.78181818181818" style="7" customWidth="1"/>
    <col min="14" max="14" width="8.78181818181818" style="8" customWidth="1"/>
    <col min="15" max="15" width="8.78181818181818" style="9" customWidth="1"/>
    <col min="16" max="16" width="8.78181818181818" style="7" customWidth="1"/>
    <col min="17" max="17" width="8.78181818181818" style="8" customWidth="1"/>
    <col min="18" max="18" width="8.78181818181818" style="9" customWidth="1"/>
    <col min="19" max="19" width="8.78181818181818" style="7" customWidth="1"/>
    <col min="20" max="20" width="8.78181818181818" style="8" customWidth="1"/>
    <col min="21" max="21" width="8.78181818181818" style="9" customWidth="1"/>
    <col min="22" max="22" width="8.89090909090909" style="5"/>
    <col min="23" max="23" width="11.1272727272727" style="6"/>
    <col min="24" max="16384" width="8.89090909090909" style="5"/>
  </cols>
  <sheetData>
    <row r="1" s="1" customFormat="1" ht="40" customHeight="1" spans="1:23">
      <c r="A1" s="10" t="s">
        <v>391</v>
      </c>
      <c r="B1" s="10"/>
      <c r="C1" s="11"/>
      <c r="D1" s="10"/>
      <c r="E1" s="11"/>
      <c r="F1" s="10"/>
      <c r="G1" s="10"/>
      <c r="H1" s="11"/>
      <c r="I1" s="10"/>
      <c r="J1" s="10"/>
      <c r="K1" s="11"/>
      <c r="L1" s="10"/>
      <c r="M1" s="10"/>
      <c r="N1" s="11"/>
      <c r="O1" s="10"/>
      <c r="P1" s="10"/>
      <c r="Q1" s="11"/>
      <c r="R1" s="10"/>
      <c r="S1" s="10"/>
      <c r="T1" s="11"/>
      <c r="U1" s="10"/>
      <c r="V1" s="10"/>
      <c r="W1" s="11"/>
    </row>
    <row r="2" s="2" customFormat="1" ht="20" customHeight="1" spans="1:23">
      <c r="A2" s="12" t="s">
        <v>392</v>
      </c>
      <c r="B2" s="12"/>
      <c r="C2" s="13"/>
      <c r="D2" s="13"/>
      <c r="E2" s="13"/>
      <c r="F2" s="14"/>
      <c r="G2" s="12"/>
      <c r="H2" s="13"/>
      <c r="I2" s="14"/>
      <c r="K2" s="26"/>
      <c r="L2" s="27"/>
      <c r="N2" s="26"/>
      <c r="O2" s="27"/>
      <c r="Q2" s="26"/>
      <c r="R2" s="27"/>
      <c r="S2" s="28" t="s">
        <v>393</v>
      </c>
      <c r="T2" s="28"/>
      <c r="U2" s="28"/>
      <c r="V2" s="28"/>
      <c r="W2" s="28"/>
    </row>
    <row r="3" s="3" customFormat="1" ht="15" spans="1:23">
      <c r="A3" s="15" t="s">
        <v>394</v>
      </c>
      <c r="B3" s="15" t="s">
        <v>395</v>
      </c>
      <c r="C3" s="16" t="s">
        <v>396</v>
      </c>
      <c r="D3" s="15" t="s">
        <v>397</v>
      </c>
      <c r="E3" s="17"/>
      <c r="F3" s="18"/>
      <c r="G3" s="15"/>
      <c r="H3" s="17"/>
      <c r="I3" s="18"/>
      <c r="J3" s="15"/>
      <c r="K3" s="17"/>
      <c r="L3" s="18"/>
      <c r="M3" s="15"/>
      <c r="N3" s="17"/>
      <c r="O3" s="18"/>
      <c r="P3" s="15"/>
      <c r="Q3" s="17"/>
      <c r="R3" s="18"/>
      <c r="S3" s="15"/>
      <c r="T3" s="17"/>
      <c r="U3" s="29"/>
      <c r="V3" s="30" t="s">
        <v>398</v>
      </c>
      <c r="W3" s="31" t="s">
        <v>399</v>
      </c>
    </row>
    <row r="4" s="3" customFormat="1" ht="60" spans="1:23">
      <c r="A4" s="15"/>
      <c r="B4" s="15"/>
      <c r="C4" s="19"/>
      <c r="D4" s="15" t="s">
        <v>400</v>
      </c>
      <c r="E4" s="17" t="s">
        <v>401</v>
      </c>
      <c r="F4" s="18" t="s">
        <v>402</v>
      </c>
      <c r="G4" s="15" t="s">
        <v>403</v>
      </c>
      <c r="H4" s="17" t="s">
        <v>401</v>
      </c>
      <c r="I4" s="18" t="s">
        <v>402</v>
      </c>
      <c r="J4" s="15" t="s">
        <v>30</v>
      </c>
      <c r="K4" s="17" t="s">
        <v>401</v>
      </c>
      <c r="L4" s="18" t="s">
        <v>402</v>
      </c>
      <c r="M4" s="15" t="s">
        <v>404</v>
      </c>
      <c r="N4" s="17" t="s">
        <v>401</v>
      </c>
      <c r="O4" s="18" t="s">
        <v>402</v>
      </c>
      <c r="P4" s="15" t="s">
        <v>146</v>
      </c>
      <c r="Q4" s="17" t="s">
        <v>401</v>
      </c>
      <c r="R4" s="18" t="s">
        <v>402</v>
      </c>
      <c r="S4" s="15" t="s">
        <v>174</v>
      </c>
      <c r="T4" s="17" t="s">
        <v>401</v>
      </c>
      <c r="U4" s="29" t="s">
        <v>402</v>
      </c>
      <c r="V4" s="30"/>
      <c r="W4" s="31"/>
    </row>
    <row r="5" s="4" customFormat="1" ht="48" customHeight="1" spans="1:23">
      <c r="A5" s="20"/>
      <c r="B5" s="21"/>
      <c r="C5" s="21"/>
      <c r="D5" s="22"/>
      <c r="E5" s="23"/>
      <c r="F5" s="24"/>
      <c r="G5" s="22"/>
      <c r="H5" s="25"/>
      <c r="I5" s="24"/>
      <c r="J5" s="22"/>
      <c r="K5" s="23"/>
      <c r="L5" s="24"/>
      <c r="M5" s="22"/>
      <c r="N5" s="25"/>
      <c r="O5" s="24"/>
      <c r="P5" s="22"/>
      <c r="Q5" s="25"/>
      <c r="R5" s="24"/>
      <c r="S5" s="22"/>
      <c r="T5" s="25"/>
      <c r="U5" s="32"/>
      <c r="V5" s="33"/>
      <c r="W5" s="25"/>
    </row>
    <row r="6" s="4" customFormat="1" ht="48" customHeight="1" spans="1:23">
      <c r="A6" s="20" t="s">
        <v>345</v>
      </c>
      <c r="B6" s="21">
        <f>D6+G6+J6+M6+P6+S6</f>
        <v>63</v>
      </c>
      <c r="C6" s="21">
        <f>E6+H6+K6+N6+Q6+T6</f>
        <v>77067</v>
      </c>
      <c r="D6" s="22">
        <v>36</v>
      </c>
      <c r="E6" s="23">
        <v>38750.660887</v>
      </c>
      <c r="F6" s="24">
        <f>E6/C6</f>
        <v>0.50281781939092</v>
      </c>
      <c r="G6" s="22">
        <v>3</v>
      </c>
      <c r="H6" s="25">
        <v>9026</v>
      </c>
      <c r="I6" s="24">
        <f>H6/C6</f>
        <v>0.11711887059312</v>
      </c>
      <c r="J6" s="22">
        <v>21</v>
      </c>
      <c r="K6" s="23">
        <v>26575.390363</v>
      </c>
      <c r="L6" s="24">
        <f>K6/C6</f>
        <v>0.34483488864235</v>
      </c>
      <c r="M6" s="22">
        <v>0</v>
      </c>
      <c r="N6" s="25">
        <v>0</v>
      </c>
      <c r="O6" s="24"/>
      <c r="P6" s="22">
        <v>1</v>
      </c>
      <c r="Q6" s="25">
        <v>2580</v>
      </c>
      <c r="R6" s="24">
        <f>Q6/C6</f>
        <v>0.0334773638522325</v>
      </c>
      <c r="S6" s="22">
        <v>2</v>
      </c>
      <c r="T6" s="25">
        <v>134.94875</v>
      </c>
      <c r="U6" s="32">
        <f>T6/C6</f>
        <v>0.0017510575213775</v>
      </c>
      <c r="V6" s="33">
        <v>4</v>
      </c>
      <c r="W6" s="25">
        <v>6174.950795</v>
      </c>
    </row>
  </sheetData>
  <mergeCells count="9">
    <mergeCell ref="A1:W1"/>
    <mergeCell ref="A2:G2"/>
    <mergeCell ref="S2:W2"/>
    <mergeCell ref="D3:U3"/>
    <mergeCell ref="A3:A4"/>
    <mergeCell ref="B3:B4"/>
    <mergeCell ref="C3:C4"/>
    <mergeCell ref="V3:V4"/>
    <mergeCell ref="W3:W4"/>
  </mergeCells>
  <pageMargins left="0.196527777777778" right="0.196527777777778" top="0.802777777777778" bottom="0.409027777777778" header="0.5" footer="0.5"/>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年度实施计划</vt:lpstr>
      <vt:lpstr>分类汇总表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儿子娃娃</dc:creator>
  <cp:lastModifiedBy>Administrator</cp:lastModifiedBy>
  <dcterms:created xsi:type="dcterms:W3CDTF">2021-11-29T09:11:00Z</dcterms:created>
  <dcterms:modified xsi:type="dcterms:W3CDTF">2025-12-03T09:48:18Z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0FCCC012C6FB4D4F97DCACE1853B62C7</vt:lpwstr>
  </property>
  <property fmtid="{D5CDD505-2E9C-101B-9397-08002B2CF9AE}" pid="3" name="KSOProductBuildVer">
    <vt:lpwstr>2052-12.8.2.18205</vt:lpwstr>
  </property>
  <property fmtid="{D5CDD505-2E9C-101B-9397-08002B2CF9AE}" pid="4" name="KSOReadingLayout">
    <vt:bool>true</vt:bool>
  </property>
</Properties>
</file>